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cedd5a5f3b032/Copema/Utvärderingar/Kvalresultat/"/>
    </mc:Choice>
  </mc:AlternateContent>
  <xr:revisionPtr revIDLastSave="185" documentId="8_{314FF565-6086-4E99-AB88-D908398855D6}" xr6:coauthVersionLast="47" xr6:coauthVersionMax="47" xr10:uidLastSave="{B123FB83-329D-48A0-B06B-288E66DC50CC}"/>
  <bookViews>
    <workbookView xWindow="-28920" yWindow="-120" windowWidth="29040" windowHeight="15840" activeTab="4" xr2:uid="{5DFC1373-9040-4EE5-9816-A5522CE62155}"/>
  </bookViews>
  <sheets>
    <sheet name="500 rader" sheetId="16" r:id="rId1"/>
    <sheet name="1000 rader" sheetId="28" r:id="rId2"/>
    <sheet name="1500 rader" sheetId="29" r:id="rId3"/>
    <sheet name="2000 rader" sheetId="30" r:id="rId4"/>
    <sheet name="Resultat" sheetId="33" r:id="rId5"/>
  </sheets>
  <definedNames>
    <definedName name="_xlnm._FilterDatabase" localSheetId="1" hidden="1">'1000 rader'!#REF!</definedName>
    <definedName name="_xlnm._FilterDatabase" localSheetId="2" hidden="1">'1500 rader'!#REF!</definedName>
    <definedName name="_xlnm._FilterDatabase" localSheetId="3" hidden="1">'2000 rader'!#REF!</definedName>
    <definedName name="_xlnm._FilterDatabase" localSheetId="0" hidden="1">'500 rader'!#REF!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6" l="1"/>
  <c r="AG73" i="30"/>
  <c r="AH73" i="30"/>
  <c r="AI73" i="30"/>
  <c r="AJ73" i="30"/>
  <c r="AK73" i="30"/>
  <c r="AL73" i="30"/>
  <c r="X71" i="30"/>
  <c r="X72" i="30"/>
  <c r="X73" i="30"/>
  <c r="Q73" i="30"/>
  <c r="R73" i="30"/>
  <c r="S73" i="30"/>
  <c r="T73" i="30"/>
  <c r="U73" i="30"/>
  <c r="V73" i="30"/>
  <c r="B73" i="30"/>
  <c r="C73" i="30"/>
  <c r="D73" i="30"/>
  <c r="E73" i="30"/>
  <c r="F73" i="30"/>
  <c r="G73" i="30"/>
  <c r="H73" i="30"/>
  <c r="AG73" i="29"/>
  <c r="AH73" i="29"/>
  <c r="AI73" i="29"/>
  <c r="AJ73" i="29"/>
  <c r="AK73" i="29"/>
  <c r="AL73" i="29"/>
  <c r="Q73" i="29"/>
  <c r="R73" i="29"/>
  <c r="S73" i="29"/>
  <c r="T73" i="29"/>
  <c r="U73" i="29"/>
  <c r="V73" i="29"/>
  <c r="B73" i="29"/>
  <c r="C73" i="29"/>
  <c r="D73" i="29"/>
  <c r="E73" i="29"/>
  <c r="F73" i="29"/>
  <c r="G73" i="29"/>
  <c r="H73" i="29"/>
  <c r="AG73" i="28"/>
  <c r="AH73" i="28"/>
  <c r="AI73" i="28"/>
  <c r="AJ73" i="28"/>
  <c r="AK73" i="28"/>
  <c r="AL73" i="28"/>
  <c r="B73" i="28"/>
  <c r="C73" i="28"/>
  <c r="D73" i="28"/>
  <c r="E73" i="28"/>
  <c r="F73" i="28"/>
  <c r="G73" i="28"/>
  <c r="H73" i="28"/>
  <c r="AG72" i="30"/>
  <c r="AH72" i="30"/>
  <c r="AI72" i="30"/>
  <c r="AJ72" i="30"/>
  <c r="AK72" i="30"/>
  <c r="AL72" i="30"/>
  <c r="X71" i="29"/>
  <c r="X72" i="29"/>
  <c r="AG72" i="29"/>
  <c r="AH72" i="29"/>
  <c r="AI72" i="29"/>
  <c r="AJ72" i="29"/>
  <c r="AK72" i="29"/>
  <c r="AL72" i="29"/>
  <c r="AG72" i="28"/>
  <c r="AH72" i="28"/>
  <c r="AI72" i="28"/>
  <c r="AJ72" i="28"/>
  <c r="AK72" i="28"/>
  <c r="AL72" i="28"/>
  <c r="X71" i="28"/>
  <c r="X72" i="28"/>
  <c r="X73" i="28"/>
  <c r="Q72" i="30"/>
  <c r="R72" i="30"/>
  <c r="S72" i="30"/>
  <c r="T72" i="30"/>
  <c r="U72" i="30"/>
  <c r="V72" i="30"/>
  <c r="B72" i="30"/>
  <c r="C72" i="30"/>
  <c r="D72" i="30"/>
  <c r="E72" i="30"/>
  <c r="F72" i="30"/>
  <c r="G72" i="30"/>
  <c r="H72" i="30"/>
  <c r="Q72" i="29"/>
  <c r="R72" i="29"/>
  <c r="S72" i="29"/>
  <c r="T72" i="29"/>
  <c r="U72" i="29"/>
  <c r="V72" i="29"/>
  <c r="B72" i="29"/>
  <c r="C72" i="29"/>
  <c r="D72" i="29"/>
  <c r="E72" i="29"/>
  <c r="F72" i="29"/>
  <c r="G72" i="29"/>
  <c r="H72" i="29"/>
  <c r="Q72" i="28"/>
  <c r="R72" i="28"/>
  <c r="S72" i="28"/>
  <c r="T72" i="28"/>
  <c r="U72" i="28"/>
  <c r="V72" i="28"/>
  <c r="B72" i="28"/>
  <c r="C72" i="28"/>
  <c r="D72" i="28"/>
  <c r="E72" i="28"/>
  <c r="F72" i="28"/>
  <c r="G72" i="28"/>
  <c r="H72" i="28"/>
  <c r="AG6" i="30"/>
  <c r="AH6" i="30"/>
  <c r="AI6" i="30"/>
  <c r="AJ6" i="30"/>
  <c r="AK6" i="30"/>
  <c r="AL6" i="30"/>
  <c r="AL6" i="29"/>
  <c r="AK6" i="29"/>
  <c r="AJ6" i="29"/>
  <c r="AI6" i="29"/>
  <c r="AH6" i="29"/>
  <c r="AG6" i="29"/>
  <c r="AG6" i="28"/>
  <c r="AH6" i="28"/>
  <c r="AI6" i="28"/>
  <c r="AJ6" i="28"/>
  <c r="AK6" i="28"/>
  <c r="AL6" i="28"/>
  <c r="Q6" i="30"/>
  <c r="R6" i="30"/>
  <c r="S6" i="30"/>
  <c r="T6" i="30"/>
  <c r="U6" i="30"/>
  <c r="V6" i="30"/>
  <c r="Q7" i="30"/>
  <c r="R7" i="30"/>
  <c r="S7" i="30"/>
  <c r="T7" i="30"/>
  <c r="U7" i="30"/>
  <c r="V7" i="30"/>
  <c r="Q6" i="29"/>
  <c r="R6" i="29"/>
  <c r="S6" i="29"/>
  <c r="T6" i="29"/>
  <c r="U6" i="29"/>
  <c r="V6" i="29"/>
  <c r="Q7" i="29"/>
  <c r="R7" i="29"/>
  <c r="S7" i="29"/>
  <c r="T7" i="29"/>
  <c r="U7" i="29"/>
  <c r="V7" i="29"/>
  <c r="Q6" i="28"/>
  <c r="R6" i="28"/>
  <c r="S6" i="28"/>
  <c r="T6" i="28"/>
  <c r="U6" i="28"/>
  <c r="V6" i="28"/>
  <c r="Q7" i="28"/>
  <c r="R7" i="28"/>
  <c r="S7" i="28"/>
  <c r="T7" i="28"/>
  <c r="U7" i="28"/>
  <c r="V7" i="28"/>
  <c r="AG7" i="30" l="1"/>
  <c r="AH7" i="30"/>
  <c r="AI7" i="30"/>
  <c r="AJ7" i="30"/>
  <c r="AK7" i="30"/>
  <c r="AL7" i="30"/>
  <c r="AG7" i="29"/>
  <c r="AH7" i="29"/>
  <c r="AI7" i="29"/>
  <c r="AJ7" i="29"/>
  <c r="AK7" i="29"/>
  <c r="AL7" i="29"/>
  <c r="AG7" i="28"/>
  <c r="AH7" i="28"/>
  <c r="AI7" i="28"/>
  <c r="AJ7" i="28"/>
  <c r="AK7" i="28"/>
  <c r="AL7" i="28"/>
  <c r="AG8" i="30" l="1"/>
  <c r="AH8" i="30"/>
  <c r="AI8" i="30"/>
  <c r="AJ8" i="30"/>
  <c r="AK8" i="30"/>
  <c r="AL8" i="30"/>
  <c r="AG8" i="29"/>
  <c r="AH8" i="29"/>
  <c r="AI8" i="29"/>
  <c r="AJ8" i="29"/>
  <c r="AK8" i="29"/>
  <c r="AL8" i="29"/>
  <c r="Q8" i="30"/>
  <c r="R8" i="30"/>
  <c r="S8" i="30"/>
  <c r="T8" i="30"/>
  <c r="U8" i="30"/>
  <c r="V8" i="30"/>
  <c r="Q8" i="29"/>
  <c r="R8" i="29"/>
  <c r="S8" i="29"/>
  <c r="T8" i="29"/>
  <c r="U8" i="29"/>
  <c r="V8" i="29"/>
  <c r="Q8" i="28"/>
  <c r="R8" i="28"/>
  <c r="S8" i="28"/>
  <c r="T8" i="28"/>
  <c r="U8" i="28"/>
  <c r="V8" i="28"/>
  <c r="AG8" i="28"/>
  <c r="AH8" i="28"/>
  <c r="AI8" i="28"/>
  <c r="AJ8" i="28"/>
  <c r="AK8" i="28"/>
  <c r="AL8" i="28"/>
  <c r="AG9" i="30" l="1"/>
  <c r="AH9" i="30"/>
  <c r="AI9" i="30"/>
  <c r="AJ9" i="30"/>
  <c r="AK9" i="30"/>
  <c r="AL9" i="30"/>
  <c r="AG9" i="29"/>
  <c r="AH9" i="29"/>
  <c r="AI9" i="29"/>
  <c r="AJ9" i="29"/>
  <c r="AK9" i="29"/>
  <c r="AL9" i="29"/>
  <c r="AG10" i="29"/>
  <c r="AH10" i="29"/>
  <c r="AI10" i="29"/>
  <c r="AJ10" i="29"/>
  <c r="AK10" i="29"/>
  <c r="AL10" i="29"/>
  <c r="AG9" i="28"/>
  <c r="AH9" i="28"/>
  <c r="AI9" i="28"/>
  <c r="AJ9" i="28"/>
  <c r="AK9" i="28"/>
  <c r="AL9" i="28"/>
  <c r="Q9" i="30"/>
  <c r="R9" i="30"/>
  <c r="S9" i="30"/>
  <c r="T9" i="30"/>
  <c r="U9" i="30"/>
  <c r="V9" i="30"/>
  <c r="Q10" i="30"/>
  <c r="Q9" i="29"/>
  <c r="R9" i="29"/>
  <c r="S9" i="29"/>
  <c r="T9" i="29"/>
  <c r="U9" i="29"/>
  <c r="V9" i="29"/>
  <c r="Q9" i="28"/>
  <c r="R9" i="28"/>
  <c r="S9" i="28"/>
  <c r="T9" i="28"/>
  <c r="U9" i="28"/>
  <c r="V9" i="28"/>
  <c r="AG10" i="30" l="1"/>
  <c r="AH10" i="30"/>
  <c r="AI10" i="30"/>
  <c r="AJ10" i="30"/>
  <c r="AK10" i="30"/>
  <c r="AL10" i="30"/>
  <c r="AG10" i="28"/>
  <c r="AH10" i="28"/>
  <c r="AI10" i="28"/>
  <c r="AJ10" i="28"/>
  <c r="AK10" i="28"/>
  <c r="AL10" i="28"/>
  <c r="R10" i="30" l="1"/>
  <c r="S10" i="30"/>
  <c r="T10" i="30"/>
  <c r="U10" i="30"/>
  <c r="V10" i="30"/>
  <c r="Q10" i="29"/>
  <c r="R10" i="29"/>
  <c r="S10" i="29"/>
  <c r="T10" i="29"/>
  <c r="U10" i="29"/>
  <c r="V10" i="29"/>
  <c r="Q10" i="28"/>
  <c r="R10" i="28"/>
  <c r="S10" i="28"/>
  <c r="T10" i="28"/>
  <c r="U10" i="28"/>
  <c r="V10" i="28"/>
  <c r="AG11" i="30" l="1"/>
  <c r="AH11" i="30"/>
  <c r="AI11" i="30"/>
  <c r="AJ11" i="30"/>
  <c r="AK11" i="30"/>
  <c r="AL11" i="30"/>
  <c r="AG11" i="29"/>
  <c r="AH11" i="29"/>
  <c r="AI11" i="29"/>
  <c r="AJ11" i="29"/>
  <c r="AK11" i="29"/>
  <c r="AL11" i="29"/>
  <c r="AG11" i="28"/>
  <c r="AH11" i="28"/>
  <c r="AI11" i="28"/>
  <c r="AJ11" i="28"/>
  <c r="AK11" i="28"/>
  <c r="AL11" i="28"/>
  <c r="Q11" i="30"/>
  <c r="R11" i="30"/>
  <c r="S11" i="30"/>
  <c r="T11" i="30"/>
  <c r="U11" i="30"/>
  <c r="V11" i="30"/>
  <c r="Q11" i="29"/>
  <c r="R11" i="29"/>
  <c r="S11" i="29"/>
  <c r="T11" i="29"/>
  <c r="U11" i="29"/>
  <c r="V11" i="29"/>
  <c r="Q11" i="28"/>
  <c r="R11" i="28"/>
  <c r="S11" i="28"/>
  <c r="T11" i="28"/>
  <c r="U11" i="28"/>
  <c r="V11" i="28"/>
  <c r="AG12" i="30" l="1"/>
  <c r="AH12" i="30"/>
  <c r="AI12" i="30"/>
  <c r="AJ12" i="30"/>
  <c r="AK12" i="30"/>
  <c r="AL12" i="30"/>
  <c r="Q12" i="30"/>
  <c r="R12" i="30"/>
  <c r="S12" i="30"/>
  <c r="T12" i="30"/>
  <c r="U12" i="30"/>
  <c r="V12" i="30"/>
  <c r="AG12" i="29"/>
  <c r="AH12" i="29"/>
  <c r="AI12" i="29"/>
  <c r="AJ12" i="29"/>
  <c r="AK12" i="29"/>
  <c r="AL12" i="29"/>
  <c r="Q12" i="29"/>
  <c r="R12" i="29"/>
  <c r="S12" i="29"/>
  <c r="T12" i="29"/>
  <c r="U12" i="29"/>
  <c r="V12" i="29"/>
  <c r="AG12" i="28"/>
  <c r="AH12" i="28"/>
  <c r="AI12" i="28"/>
  <c r="AJ12" i="28"/>
  <c r="AK12" i="28"/>
  <c r="AL12" i="28"/>
  <c r="Q12" i="28"/>
  <c r="R12" i="28"/>
  <c r="S12" i="28"/>
  <c r="T12" i="28"/>
  <c r="U12" i="28"/>
  <c r="V12" i="28"/>
  <c r="AG13" i="30" l="1"/>
  <c r="AH13" i="30"/>
  <c r="AI13" i="30"/>
  <c r="AJ13" i="30"/>
  <c r="AK13" i="30"/>
  <c r="AL13" i="30"/>
  <c r="AG13" i="28"/>
  <c r="AH13" i="28"/>
  <c r="AI13" i="28"/>
  <c r="AJ13" i="28"/>
  <c r="AK13" i="28"/>
  <c r="AL13" i="28"/>
  <c r="Q13" i="30"/>
  <c r="R13" i="30"/>
  <c r="S13" i="30"/>
  <c r="T13" i="30"/>
  <c r="U13" i="30"/>
  <c r="V13" i="30"/>
  <c r="Q13" i="29"/>
  <c r="R13" i="29"/>
  <c r="S13" i="29"/>
  <c r="T13" i="29"/>
  <c r="U13" i="29"/>
  <c r="V13" i="29"/>
  <c r="AG13" i="29"/>
  <c r="AH13" i="29"/>
  <c r="AI13" i="29"/>
  <c r="AJ13" i="29"/>
  <c r="AK13" i="29"/>
  <c r="AL13" i="29"/>
  <c r="Q13" i="28"/>
  <c r="R13" i="28"/>
  <c r="S13" i="28"/>
  <c r="T13" i="28"/>
  <c r="U13" i="28"/>
  <c r="V13" i="28"/>
  <c r="AG14" i="28" l="1"/>
  <c r="AH14" i="28"/>
  <c r="AI14" i="28"/>
  <c r="AJ14" i="28"/>
  <c r="AK14" i="28"/>
  <c r="AL14" i="28"/>
  <c r="Q14" i="30"/>
  <c r="R14" i="30"/>
  <c r="S14" i="30"/>
  <c r="T14" i="30"/>
  <c r="U14" i="30"/>
  <c r="V14" i="30"/>
  <c r="AG14" i="30"/>
  <c r="AH14" i="30"/>
  <c r="AI14" i="30"/>
  <c r="AJ14" i="30"/>
  <c r="AK14" i="30"/>
  <c r="AL14" i="30"/>
  <c r="Q14" i="29"/>
  <c r="R14" i="29"/>
  <c r="S14" i="29"/>
  <c r="T14" i="29"/>
  <c r="U14" i="29"/>
  <c r="V14" i="29"/>
  <c r="Q15" i="29"/>
  <c r="R15" i="29"/>
  <c r="S15" i="29"/>
  <c r="T15" i="29"/>
  <c r="U15" i="29"/>
  <c r="V15" i="29"/>
  <c r="Q16" i="29"/>
  <c r="Q14" i="28"/>
  <c r="R14" i="28"/>
  <c r="S14" i="28"/>
  <c r="T14" i="28"/>
  <c r="U14" i="28"/>
  <c r="V14" i="28"/>
  <c r="AG15" i="30" l="1"/>
  <c r="AH15" i="30"/>
  <c r="AI15" i="30"/>
  <c r="AJ15" i="30"/>
  <c r="AK15" i="30"/>
  <c r="AL15" i="30"/>
  <c r="Q15" i="30"/>
  <c r="R15" i="30"/>
  <c r="S15" i="30"/>
  <c r="T15" i="30"/>
  <c r="U15" i="30"/>
  <c r="V15" i="30"/>
  <c r="AG14" i="29"/>
  <c r="AH14" i="29"/>
  <c r="AI14" i="29"/>
  <c r="AJ14" i="29"/>
  <c r="AK14" i="29"/>
  <c r="AL14" i="29"/>
  <c r="AG15" i="29"/>
  <c r="AH15" i="29"/>
  <c r="AI15" i="29"/>
  <c r="AJ15" i="29"/>
  <c r="AK15" i="29"/>
  <c r="AL15" i="29"/>
  <c r="AG15" i="28"/>
  <c r="AH15" i="28"/>
  <c r="AI15" i="28"/>
  <c r="AJ15" i="28"/>
  <c r="AK15" i="28"/>
  <c r="AL15" i="28"/>
  <c r="Q15" i="28"/>
  <c r="R15" i="28"/>
  <c r="S15" i="28"/>
  <c r="T15" i="28"/>
  <c r="U15" i="28"/>
  <c r="V15" i="28"/>
  <c r="AG16" i="30" l="1"/>
  <c r="AH16" i="30"/>
  <c r="AI16" i="30"/>
  <c r="AJ16" i="30"/>
  <c r="AK16" i="30"/>
  <c r="AL16" i="30"/>
  <c r="AG16" i="29"/>
  <c r="AH16" i="29"/>
  <c r="AI16" i="29"/>
  <c r="AJ16" i="29"/>
  <c r="AK16" i="29"/>
  <c r="AL16" i="29"/>
  <c r="AG16" i="28"/>
  <c r="AH16" i="28"/>
  <c r="AI16" i="28"/>
  <c r="AJ16" i="28"/>
  <c r="AK16" i="28"/>
  <c r="AL16" i="28"/>
  <c r="Q16" i="30"/>
  <c r="R16" i="30"/>
  <c r="S16" i="30"/>
  <c r="T16" i="30"/>
  <c r="U16" i="30"/>
  <c r="V16" i="30"/>
  <c r="R16" i="29"/>
  <c r="S16" i="29"/>
  <c r="T16" i="29"/>
  <c r="U16" i="29"/>
  <c r="V16" i="29"/>
  <c r="Q16" i="28"/>
  <c r="R16" i="28"/>
  <c r="S16" i="28"/>
  <c r="T16" i="28"/>
  <c r="U16" i="28"/>
  <c r="V16" i="28"/>
  <c r="AG17" i="30" l="1"/>
  <c r="AH17" i="30"/>
  <c r="AI17" i="30"/>
  <c r="AJ17" i="30"/>
  <c r="AK17" i="30"/>
  <c r="AL17" i="30"/>
  <c r="AG17" i="28"/>
  <c r="AH17" i="28"/>
  <c r="AI17" i="28"/>
  <c r="AJ17" i="28"/>
  <c r="AK17" i="28"/>
  <c r="AL17" i="28"/>
  <c r="Q17" i="30"/>
  <c r="R17" i="30"/>
  <c r="S17" i="30"/>
  <c r="T17" i="30"/>
  <c r="U17" i="30"/>
  <c r="V17" i="30"/>
  <c r="Q18" i="30"/>
  <c r="R18" i="30"/>
  <c r="S18" i="30"/>
  <c r="T18" i="30"/>
  <c r="U18" i="30"/>
  <c r="V18" i="30"/>
  <c r="Q17" i="29"/>
  <c r="R17" i="29"/>
  <c r="S17" i="29"/>
  <c r="T17" i="29"/>
  <c r="U17" i="29"/>
  <c r="V17" i="29"/>
  <c r="AG17" i="29"/>
  <c r="AH17" i="29"/>
  <c r="AI17" i="29"/>
  <c r="AJ17" i="29"/>
  <c r="AK17" i="29"/>
  <c r="AL17" i="29"/>
  <c r="Q17" i="28"/>
  <c r="R17" i="28"/>
  <c r="S17" i="28"/>
  <c r="T17" i="28"/>
  <c r="U17" i="28"/>
  <c r="V17" i="28"/>
  <c r="Q18" i="28"/>
  <c r="R18" i="28"/>
  <c r="S18" i="28"/>
  <c r="T18" i="28"/>
  <c r="U18" i="28"/>
  <c r="V18" i="28"/>
  <c r="AG18" i="30" l="1"/>
  <c r="AH18" i="30"/>
  <c r="AI18" i="30"/>
  <c r="AJ18" i="30"/>
  <c r="AK18" i="30"/>
  <c r="AL18" i="30"/>
  <c r="Q18" i="29"/>
  <c r="R18" i="29"/>
  <c r="S18" i="29"/>
  <c r="T18" i="29"/>
  <c r="U18" i="29"/>
  <c r="V18" i="29"/>
  <c r="AG18" i="29"/>
  <c r="AH18" i="29"/>
  <c r="AI18" i="29"/>
  <c r="AJ18" i="29"/>
  <c r="AK18" i="29"/>
  <c r="AL18" i="29"/>
  <c r="AG18" i="28"/>
  <c r="AH18" i="28"/>
  <c r="AI18" i="28"/>
  <c r="AJ18" i="28"/>
  <c r="AK18" i="28"/>
  <c r="AL18" i="28"/>
  <c r="AG19" i="30" l="1"/>
  <c r="AH19" i="30"/>
  <c r="AI19" i="30"/>
  <c r="AJ19" i="30"/>
  <c r="AK19" i="30"/>
  <c r="AL19" i="30"/>
  <c r="AG19" i="29"/>
  <c r="AH19" i="29"/>
  <c r="AI19" i="29"/>
  <c r="AJ19" i="29"/>
  <c r="AK19" i="29"/>
  <c r="AL19" i="29"/>
  <c r="AG19" i="28"/>
  <c r="AH19" i="28"/>
  <c r="AI19" i="28"/>
  <c r="AJ19" i="28"/>
  <c r="AK19" i="28"/>
  <c r="AL19" i="28"/>
  <c r="Q19" i="30"/>
  <c r="R19" i="30"/>
  <c r="S19" i="30"/>
  <c r="T19" i="30"/>
  <c r="U19" i="30"/>
  <c r="V19" i="30"/>
  <c r="Q19" i="29"/>
  <c r="R19" i="29"/>
  <c r="S19" i="29"/>
  <c r="T19" i="29"/>
  <c r="U19" i="29"/>
  <c r="V19" i="29"/>
  <c r="Q20" i="29"/>
  <c r="R20" i="29"/>
  <c r="S20" i="29"/>
  <c r="T20" i="29"/>
  <c r="U20" i="29"/>
  <c r="V20" i="29"/>
  <c r="Q19" i="28"/>
  <c r="R19" i="28"/>
  <c r="S19" i="28"/>
  <c r="T19" i="28"/>
  <c r="U19" i="28"/>
  <c r="V19" i="28"/>
  <c r="AG20" i="30" l="1"/>
  <c r="AH20" i="30"/>
  <c r="AI20" i="30"/>
  <c r="AJ20" i="30"/>
  <c r="AK20" i="30"/>
  <c r="AL20" i="30"/>
  <c r="AG20" i="28"/>
  <c r="AH20" i="28"/>
  <c r="AI20" i="28"/>
  <c r="AJ20" i="28"/>
  <c r="AK20" i="28"/>
  <c r="AL20" i="28"/>
  <c r="Q20" i="30"/>
  <c r="R20" i="30"/>
  <c r="S20" i="30"/>
  <c r="T20" i="30"/>
  <c r="U20" i="30"/>
  <c r="V20" i="30"/>
  <c r="AG20" i="29"/>
  <c r="AH20" i="29"/>
  <c r="AI20" i="29"/>
  <c r="AJ20" i="29"/>
  <c r="AK20" i="29"/>
  <c r="AL20" i="29"/>
  <c r="Q20" i="28"/>
  <c r="R20" i="28"/>
  <c r="S20" i="28"/>
  <c r="T20" i="28"/>
  <c r="U20" i="28"/>
  <c r="V20" i="28"/>
  <c r="AG21" i="28" l="1"/>
  <c r="AH21" i="28"/>
  <c r="AI21" i="28"/>
  <c r="AJ21" i="28"/>
  <c r="AK21" i="28"/>
  <c r="AL21" i="28"/>
  <c r="Q21" i="30"/>
  <c r="R21" i="30"/>
  <c r="S21" i="30"/>
  <c r="T21" i="30"/>
  <c r="U21" i="30"/>
  <c r="V21" i="30"/>
  <c r="Q22" i="30"/>
  <c r="R22" i="30"/>
  <c r="S22" i="30"/>
  <c r="T22" i="30"/>
  <c r="U22" i="30"/>
  <c r="V22" i="30"/>
  <c r="AG21" i="30"/>
  <c r="AH21" i="30"/>
  <c r="AI21" i="30"/>
  <c r="AJ21" i="30"/>
  <c r="AK21" i="30"/>
  <c r="AL21" i="30"/>
  <c r="Q21" i="29"/>
  <c r="R21" i="29"/>
  <c r="S21" i="29"/>
  <c r="T21" i="29"/>
  <c r="U21" i="29"/>
  <c r="V21" i="29"/>
  <c r="Q22" i="29"/>
  <c r="R22" i="29"/>
  <c r="S22" i="29"/>
  <c r="T22" i="29"/>
  <c r="U22" i="29"/>
  <c r="V22" i="29"/>
  <c r="AG21" i="29"/>
  <c r="AH21" i="29"/>
  <c r="AI21" i="29"/>
  <c r="AJ21" i="29"/>
  <c r="AK21" i="29"/>
  <c r="AL21" i="29"/>
  <c r="Q21" i="28"/>
  <c r="R21" i="28"/>
  <c r="S21" i="28"/>
  <c r="T21" i="28"/>
  <c r="U21" i="28"/>
  <c r="V21" i="28"/>
  <c r="Q22" i="28"/>
  <c r="R22" i="28"/>
  <c r="S22" i="28"/>
  <c r="T22" i="28"/>
  <c r="U22" i="28"/>
  <c r="V22" i="28"/>
  <c r="AG22" i="30" l="1"/>
  <c r="AH22" i="30"/>
  <c r="AI22" i="30"/>
  <c r="AJ22" i="30"/>
  <c r="AK22" i="30"/>
  <c r="AL22" i="30"/>
  <c r="AG22" i="29"/>
  <c r="AH22" i="29"/>
  <c r="AI22" i="29"/>
  <c r="AJ22" i="29"/>
  <c r="AK22" i="29"/>
  <c r="AL22" i="29"/>
  <c r="AG22" i="28"/>
  <c r="AH22" i="28"/>
  <c r="AI22" i="28"/>
  <c r="AJ22" i="28"/>
  <c r="AK22" i="28"/>
  <c r="AL22" i="28"/>
  <c r="AG23" i="29" l="1"/>
  <c r="AH23" i="29"/>
  <c r="AI23" i="29"/>
  <c r="AJ23" i="29"/>
  <c r="AK23" i="29"/>
  <c r="AL23" i="29"/>
  <c r="AG23" i="28"/>
  <c r="AH23" i="28"/>
  <c r="AI23" i="28"/>
  <c r="AJ23" i="28"/>
  <c r="AK23" i="28"/>
  <c r="AL23" i="28"/>
  <c r="Q23" i="30"/>
  <c r="R23" i="30"/>
  <c r="S23" i="30"/>
  <c r="T23" i="30"/>
  <c r="U23" i="30"/>
  <c r="V23" i="30"/>
  <c r="AG23" i="30"/>
  <c r="AH23" i="30"/>
  <c r="AI23" i="30"/>
  <c r="AJ23" i="30"/>
  <c r="AK23" i="30"/>
  <c r="AL23" i="30"/>
  <c r="Q23" i="29"/>
  <c r="R23" i="29"/>
  <c r="S23" i="29"/>
  <c r="T23" i="29"/>
  <c r="U23" i="29"/>
  <c r="V23" i="29"/>
  <c r="Q23" i="28"/>
  <c r="R23" i="28"/>
  <c r="S23" i="28"/>
  <c r="T23" i="28"/>
  <c r="U23" i="28"/>
  <c r="V23" i="28"/>
  <c r="AG24" i="30" l="1"/>
  <c r="AH24" i="30"/>
  <c r="AI24" i="30"/>
  <c r="AJ24" i="30"/>
  <c r="AK24" i="30"/>
  <c r="AL24" i="30"/>
  <c r="AG24" i="29"/>
  <c r="AH24" i="29"/>
  <c r="AI24" i="29"/>
  <c r="AJ24" i="29"/>
  <c r="AK24" i="29"/>
  <c r="AL24" i="29"/>
  <c r="AG24" i="28"/>
  <c r="AH24" i="28"/>
  <c r="AI24" i="28"/>
  <c r="AJ24" i="28"/>
  <c r="AK24" i="28"/>
  <c r="AL24" i="28"/>
  <c r="Q24" i="30"/>
  <c r="R24" i="30"/>
  <c r="S24" i="30"/>
  <c r="T24" i="30"/>
  <c r="U24" i="30"/>
  <c r="V24" i="30"/>
  <c r="Q24" i="29"/>
  <c r="R24" i="29"/>
  <c r="S24" i="29"/>
  <c r="T24" i="29"/>
  <c r="U24" i="29"/>
  <c r="V24" i="29"/>
  <c r="Q24" i="28"/>
  <c r="R24" i="28"/>
  <c r="S24" i="28"/>
  <c r="T24" i="28"/>
  <c r="U24" i="28"/>
  <c r="V24" i="28"/>
  <c r="AG25" i="30" l="1"/>
  <c r="AH25" i="30"/>
  <c r="AI25" i="30"/>
  <c r="AJ25" i="30"/>
  <c r="AK25" i="30"/>
  <c r="AL25" i="30"/>
  <c r="AG25" i="29"/>
  <c r="AH25" i="29"/>
  <c r="AI25" i="29"/>
  <c r="AJ25" i="29"/>
  <c r="AK25" i="29"/>
  <c r="AL25" i="29"/>
  <c r="AG25" i="28"/>
  <c r="AH25" i="28"/>
  <c r="AI25" i="28"/>
  <c r="AJ25" i="28"/>
  <c r="AK25" i="28"/>
  <c r="AL25" i="28"/>
  <c r="Q25" i="30"/>
  <c r="R25" i="30"/>
  <c r="S25" i="30"/>
  <c r="T25" i="30"/>
  <c r="U25" i="30"/>
  <c r="V25" i="30"/>
  <c r="Q25" i="29"/>
  <c r="R25" i="29"/>
  <c r="S25" i="29"/>
  <c r="T25" i="29"/>
  <c r="U25" i="29"/>
  <c r="V25" i="29"/>
  <c r="Q25" i="28"/>
  <c r="R25" i="28"/>
  <c r="S25" i="28"/>
  <c r="T25" i="28"/>
  <c r="U25" i="28"/>
  <c r="V25" i="28"/>
  <c r="AG26" i="30" l="1"/>
  <c r="AH26" i="30"/>
  <c r="AI26" i="30"/>
  <c r="AJ26" i="30"/>
  <c r="AK26" i="30"/>
  <c r="AL26" i="30"/>
  <c r="AG26" i="29"/>
  <c r="AH26" i="29"/>
  <c r="AI26" i="29"/>
  <c r="AJ26" i="29"/>
  <c r="AK26" i="29"/>
  <c r="AL26" i="29"/>
  <c r="AG26" i="28"/>
  <c r="AH26" i="28"/>
  <c r="AI26" i="28"/>
  <c r="AJ26" i="28"/>
  <c r="AK26" i="28"/>
  <c r="AL26" i="28"/>
  <c r="Q26" i="30"/>
  <c r="R26" i="30"/>
  <c r="S26" i="30"/>
  <c r="T26" i="30"/>
  <c r="U26" i="30"/>
  <c r="V26" i="30"/>
  <c r="Q26" i="29"/>
  <c r="R26" i="29"/>
  <c r="S26" i="29"/>
  <c r="T26" i="29"/>
  <c r="U26" i="29"/>
  <c r="V26" i="29"/>
  <c r="Q26" i="28"/>
  <c r="R26" i="28"/>
  <c r="S26" i="28"/>
  <c r="T26" i="28"/>
  <c r="U26" i="28"/>
  <c r="V26" i="28"/>
  <c r="AG27" i="30" l="1"/>
  <c r="AH27" i="30"/>
  <c r="AI27" i="30"/>
  <c r="AJ27" i="30"/>
  <c r="AK27" i="30"/>
  <c r="AL27" i="30"/>
  <c r="AG27" i="29"/>
  <c r="AH27" i="29"/>
  <c r="AI27" i="29"/>
  <c r="AJ27" i="29"/>
  <c r="AK27" i="29"/>
  <c r="AL27" i="29"/>
  <c r="AG27" i="28"/>
  <c r="AH27" i="28"/>
  <c r="AI27" i="28"/>
  <c r="AJ27" i="28"/>
  <c r="AK27" i="28"/>
  <c r="AL27" i="28"/>
  <c r="Q27" i="30"/>
  <c r="R27" i="30"/>
  <c r="S27" i="30"/>
  <c r="T27" i="30"/>
  <c r="U27" i="30"/>
  <c r="V27" i="30"/>
  <c r="Q27" i="29"/>
  <c r="R27" i="29"/>
  <c r="S27" i="29"/>
  <c r="T27" i="29"/>
  <c r="U27" i="29"/>
  <c r="V27" i="29"/>
  <c r="Q27" i="28"/>
  <c r="R27" i="28"/>
  <c r="S27" i="28"/>
  <c r="T27" i="28"/>
  <c r="U27" i="28"/>
  <c r="V27" i="28"/>
  <c r="AG28" i="30" l="1"/>
  <c r="AH28" i="30"/>
  <c r="AI28" i="30"/>
  <c r="AJ28" i="30"/>
  <c r="AK28" i="30"/>
  <c r="AL28" i="30"/>
  <c r="AG28" i="29"/>
  <c r="AH28" i="29"/>
  <c r="AI28" i="29"/>
  <c r="AJ28" i="29"/>
  <c r="AK28" i="29"/>
  <c r="AL28" i="29"/>
  <c r="Q28" i="30"/>
  <c r="R28" i="30"/>
  <c r="S28" i="30"/>
  <c r="T28" i="30"/>
  <c r="U28" i="30"/>
  <c r="V28" i="30"/>
  <c r="Q28" i="29"/>
  <c r="R28" i="29"/>
  <c r="S28" i="29"/>
  <c r="T28" i="29"/>
  <c r="U28" i="29"/>
  <c r="V28" i="29"/>
  <c r="Q28" i="28"/>
  <c r="R28" i="28"/>
  <c r="S28" i="28"/>
  <c r="T28" i="28"/>
  <c r="U28" i="28"/>
  <c r="V28" i="28"/>
  <c r="AG28" i="28"/>
  <c r="AH28" i="28"/>
  <c r="AI28" i="28"/>
  <c r="AJ28" i="28"/>
  <c r="AK28" i="28"/>
  <c r="AL28" i="28"/>
  <c r="AG29" i="30" l="1"/>
  <c r="AH29" i="30"/>
  <c r="AI29" i="30"/>
  <c r="AJ29" i="30"/>
  <c r="AK29" i="30"/>
  <c r="AL29" i="30"/>
  <c r="AG29" i="29"/>
  <c r="AH29" i="29"/>
  <c r="AI29" i="29"/>
  <c r="AJ29" i="29"/>
  <c r="AK29" i="29"/>
  <c r="AL29" i="29"/>
  <c r="AG30" i="29"/>
  <c r="AH30" i="29"/>
  <c r="AI30" i="29"/>
  <c r="AJ30" i="29"/>
  <c r="AK30" i="29"/>
  <c r="AL30" i="29"/>
  <c r="AG29" i="28"/>
  <c r="AH29" i="28"/>
  <c r="AI29" i="28"/>
  <c r="AJ29" i="28"/>
  <c r="AK29" i="28"/>
  <c r="AL29" i="28"/>
  <c r="Q29" i="30"/>
  <c r="R29" i="30"/>
  <c r="S29" i="30"/>
  <c r="T29" i="30"/>
  <c r="U29" i="30"/>
  <c r="V29" i="30"/>
  <c r="Q29" i="29"/>
  <c r="R29" i="29"/>
  <c r="S29" i="29"/>
  <c r="T29" i="29"/>
  <c r="U29" i="29"/>
  <c r="V29" i="29"/>
  <c r="Q29" i="28"/>
  <c r="R29" i="28"/>
  <c r="S29" i="28"/>
  <c r="T29" i="28"/>
  <c r="U29" i="28"/>
  <c r="V29" i="28"/>
  <c r="AG30" i="30" l="1"/>
  <c r="AH30" i="30"/>
  <c r="AI30" i="30"/>
  <c r="AJ30" i="30"/>
  <c r="AK30" i="30"/>
  <c r="AL30" i="30"/>
  <c r="AG30" i="28"/>
  <c r="AH30" i="28"/>
  <c r="AI30" i="28"/>
  <c r="AJ30" i="28"/>
  <c r="AK30" i="28"/>
  <c r="AL30" i="28"/>
  <c r="Q30" i="30"/>
  <c r="R30" i="30"/>
  <c r="S30" i="30"/>
  <c r="T30" i="30"/>
  <c r="U30" i="30"/>
  <c r="V30" i="30"/>
  <c r="Q31" i="30"/>
  <c r="R31" i="30"/>
  <c r="S31" i="30"/>
  <c r="T31" i="30"/>
  <c r="U31" i="30"/>
  <c r="V31" i="30"/>
  <c r="Q30" i="29"/>
  <c r="R30" i="29"/>
  <c r="S30" i="29"/>
  <c r="T30" i="29"/>
  <c r="U30" i="29"/>
  <c r="V30" i="29"/>
  <c r="Q31" i="29"/>
  <c r="R31" i="29"/>
  <c r="S31" i="29"/>
  <c r="T31" i="29"/>
  <c r="U31" i="29"/>
  <c r="V31" i="29"/>
  <c r="Q30" i="28"/>
  <c r="R30" i="28"/>
  <c r="S30" i="28"/>
  <c r="T30" i="28"/>
  <c r="U30" i="28"/>
  <c r="V30" i="28"/>
  <c r="Q31" i="28"/>
  <c r="R31" i="28"/>
  <c r="S31" i="28"/>
  <c r="T31" i="28"/>
  <c r="U31" i="28"/>
  <c r="V31" i="28"/>
  <c r="AG31" i="30" l="1"/>
  <c r="AH31" i="30"/>
  <c r="AI31" i="30"/>
  <c r="AJ31" i="30"/>
  <c r="AK31" i="30"/>
  <c r="AL31" i="30"/>
  <c r="AG31" i="29"/>
  <c r="AH31" i="29"/>
  <c r="AI31" i="29"/>
  <c r="AJ31" i="29"/>
  <c r="AK31" i="29"/>
  <c r="AL31" i="29"/>
  <c r="AG31" i="28"/>
  <c r="AH31" i="28"/>
  <c r="AI31" i="28"/>
  <c r="AJ31" i="28"/>
  <c r="AK31" i="28"/>
  <c r="AL31" i="28"/>
  <c r="AG32" i="28"/>
  <c r="AH32" i="28"/>
  <c r="AI32" i="28"/>
  <c r="AJ32" i="28"/>
  <c r="AK32" i="28"/>
  <c r="AL32" i="28"/>
  <c r="AG33" i="28"/>
  <c r="AH33" i="28"/>
  <c r="AI33" i="28"/>
  <c r="AJ33" i="28"/>
  <c r="AK33" i="28"/>
  <c r="AL33" i="28"/>
  <c r="AG34" i="28"/>
  <c r="AH34" i="28"/>
  <c r="AI34" i="28"/>
  <c r="AJ34" i="28"/>
  <c r="AK34" i="28"/>
  <c r="AL34" i="28"/>
  <c r="AG32" i="30" l="1"/>
  <c r="AH32" i="30"/>
  <c r="AI32" i="30"/>
  <c r="AJ32" i="30"/>
  <c r="AK32" i="30"/>
  <c r="AL32" i="30"/>
  <c r="AG32" i="29"/>
  <c r="AH32" i="29"/>
  <c r="AI32" i="29"/>
  <c r="AJ32" i="29"/>
  <c r="AK32" i="29"/>
  <c r="AL32" i="29"/>
  <c r="Q32" i="30"/>
  <c r="R32" i="30"/>
  <c r="S32" i="30"/>
  <c r="T32" i="30"/>
  <c r="U32" i="30"/>
  <c r="V32" i="30"/>
  <c r="Q32" i="29"/>
  <c r="R32" i="29"/>
  <c r="S32" i="29"/>
  <c r="T32" i="29"/>
  <c r="U32" i="29"/>
  <c r="V32" i="29"/>
  <c r="Q32" i="28"/>
  <c r="R32" i="28"/>
  <c r="S32" i="28"/>
  <c r="T32" i="28"/>
  <c r="U32" i="28"/>
  <c r="V32" i="28"/>
  <c r="AG33" i="30" l="1"/>
  <c r="AH33" i="30"/>
  <c r="AI33" i="30"/>
  <c r="AJ33" i="30"/>
  <c r="AK33" i="30"/>
  <c r="AL33" i="30"/>
  <c r="AG34" i="30"/>
  <c r="AH34" i="30"/>
  <c r="AI34" i="30"/>
  <c r="AJ34" i="30"/>
  <c r="AK34" i="30"/>
  <c r="AL34" i="30"/>
  <c r="AG33" i="29"/>
  <c r="AH33" i="29"/>
  <c r="AI33" i="29"/>
  <c r="AJ33" i="29"/>
  <c r="AK33" i="29"/>
  <c r="AL33" i="29"/>
  <c r="AG34" i="29"/>
  <c r="AH34" i="29"/>
  <c r="AI34" i="29"/>
  <c r="AJ34" i="29"/>
  <c r="AK34" i="29"/>
  <c r="AL34" i="29"/>
  <c r="Q33" i="30"/>
  <c r="R33" i="30"/>
  <c r="S33" i="30"/>
  <c r="T33" i="30"/>
  <c r="U33" i="30"/>
  <c r="V33" i="30"/>
  <c r="Q33" i="29"/>
  <c r="R33" i="29"/>
  <c r="S33" i="29"/>
  <c r="T33" i="29"/>
  <c r="U33" i="29"/>
  <c r="V33" i="29"/>
  <c r="Q33" i="28"/>
  <c r="R33" i="28"/>
  <c r="S33" i="28"/>
  <c r="T33" i="28"/>
  <c r="U33" i="28"/>
  <c r="V33" i="28"/>
  <c r="Q34" i="30" l="1"/>
  <c r="R34" i="30"/>
  <c r="S34" i="30"/>
  <c r="T34" i="30"/>
  <c r="U34" i="30"/>
  <c r="V34" i="30"/>
  <c r="Q35" i="30"/>
  <c r="R35" i="30"/>
  <c r="S35" i="30"/>
  <c r="T35" i="30"/>
  <c r="U35" i="30"/>
  <c r="V35" i="30"/>
  <c r="Q34" i="29"/>
  <c r="R34" i="29"/>
  <c r="S34" i="29"/>
  <c r="T34" i="29"/>
  <c r="U34" i="29"/>
  <c r="V34" i="29"/>
  <c r="Q35" i="29"/>
  <c r="R35" i="29"/>
  <c r="S35" i="29"/>
  <c r="T35" i="29"/>
  <c r="U35" i="29"/>
  <c r="V35" i="29"/>
  <c r="Q34" i="28"/>
  <c r="R34" i="28"/>
  <c r="S34" i="28"/>
  <c r="T34" i="28"/>
  <c r="U34" i="28"/>
  <c r="V34" i="28"/>
  <c r="Q35" i="28"/>
  <c r="R35" i="28"/>
  <c r="S35" i="28"/>
  <c r="T35" i="28"/>
  <c r="U35" i="28"/>
  <c r="V35" i="28"/>
  <c r="AG35" i="30" l="1"/>
  <c r="AH35" i="30"/>
  <c r="AI35" i="30"/>
  <c r="AJ35" i="30"/>
  <c r="AK35" i="30"/>
  <c r="AL35" i="30"/>
  <c r="AG35" i="29"/>
  <c r="AH35" i="29"/>
  <c r="AI35" i="29"/>
  <c r="AJ35" i="29"/>
  <c r="AK35" i="29"/>
  <c r="AL35" i="29"/>
  <c r="AG35" i="28"/>
  <c r="AH35" i="28"/>
  <c r="AI35" i="28"/>
  <c r="AJ35" i="28"/>
  <c r="AK35" i="28"/>
  <c r="AL35" i="28"/>
  <c r="AG36" i="30" l="1"/>
  <c r="AH36" i="30"/>
  <c r="AI36" i="30"/>
  <c r="AJ36" i="30"/>
  <c r="AK36" i="30"/>
  <c r="AL36" i="30"/>
  <c r="AG37" i="30"/>
  <c r="AH37" i="30"/>
  <c r="AI37" i="30"/>
  <c r="AJ37" i="30"/>
  <c r="AK37" i="30"/>
  <c r="AL37" i="30"/>
  <c r="AG36" i="29"/>
  <c r="AH36" i="29"/>
  <c r="AI36" i="29"/>
  <c r="AJ36" i="29"/>
  <c r="AK36" i="29"/>
  <c r="AL36" i="29"/>
  <c r="AG36" i="28"/>
  <c r="AH36" i="28"/>
  <c r="AI36" i="28"/>
  <c r="AJ36" i="28"/>
  <c r="AK36" i="28"/>
  <c r="AL36" i="28"/>
  <c r="Q36" i="30"/>
  <c r="R36" i="30"/>
  <c r="S36" i="30"/>
  <c r="T36" i="30"/>
  <c r="U36" i="30"/>
  <c r="V36" i="30"/>
  <c r="Q36" i="29"/>
  <c r="R36" i="29"/>
  <c r="S36" i="29"/>
  <c r="T36" i="29"/>
  <c r="U36" i="29"/>
  <c r="V36" i="29"/>
  <c r="Q36" i="28"/>
  <c r="R36" i="28"/>
  <c r="S36" i="28"/>
  <c r="T36" i="28"/>
  <c r="U36" i="28"/>
  <c r="V36" i="28"/>
  <c r="AG37" i="29" l="1"/>
  <c r="AH37" i="29"/>
  <c r="AI37" i="29"/>
  <c r="AJ37" i="29"/>
  <c r="AK37" i="29"/>
  <c r="AL37" i="29"/>
  <c r="AG37" i="28"/>
  <c r="AH37" i="28"/>
  <c r="AI37" i="28"/>
  <c r="AJ37" i="28"/>
  <c r="AK37" i="28"/>
  <c r="AL37" i="28"/>
  <c r="Q37" i="30"/>
  <c r="R37" i="30"/>
  <c r="S37" i="30"/>
  <c r="T37" i="30"/>
  <c r="U37" i="30"/>
  <c r="V37" i="30"/>
  <c r="Q37" i="29"/>
  <c r="R37" i="29"/>
  <c r="S37" i="29"/>
  <c r="T37" i="29"/>
  <c r="U37" i="29"/>
  <c r="V37" i="29"/>
  <c r="Q37" i="28"/>
  <c r="R37" i="28"/>
  <c r="S37" i="28"/>
  <c r="T37" i="28"/>
  <c r="U37" i="28"/>
  <c r="V37" i="28"/>
  <c r="AG38" i="29" l="1"/>
  <c r="AH38" i="29"/>
  <c r="AI38" i="29"/>
  <c r="AJ38" i="29"/>
  <c r="AK38" i="29"/>
  <c r="AL38" i="29"/>
  <c r="AG38" i="28"/>
  <c r="AH38" i="28"/>
  <c r="AI38" i="28"/>
  <c r="AJ38" i="28"/>
  <c r="AK38" i="28"/>
  <c r="AL38" i="28"/>
  <c r="Q38" i="30"/>
  <c r="R38" i="30"/>
  <c r="S38" i="30"/>
  <c r="T38" i="30"/>
  <c r="U38" i="30"/>
  <c r="V38" i="30"/>
  <c r="AG38" i="30"/>
  <c r="AH38" i="30"/>
  <c r="AI38" i="30"/>
  <c r="AJ38" i="30"/>
  <c r="AK38" i="30"/>
  <c r="AL38" i="30"/>
  <c r="Q38" i="29"/>
  <c r="R38" i="29"/>
  <c r="S38" i="29"/>
  <c r="T38" i="29"/>
  <c r="U38" i="29"/>
  <c r="V38" i="29"/>
  <c r="Q38" i="28"/>
  <c r="R38" i="28"/>
  <c r="S38" i="28"/>
  <c r="T38" i="28"/>
  <c r="U38" i="28"/>
  <c r="V38" i="28"/>
  <c r="AG39" i="29" l="1"/>
  <c r="AH39" i="29"/>
  <c r="AI39" i="29"/>
  <c r="AJ39" i="29"/>
  <c r="AK39" i="29"/>
  <c r="AL39" i="29"/>
  <c r="AG39" i="28"/>
  <c r="AH39" i="28"/>
  <c r="AI39" i="28"/>
  <c r="AJ39" i="28"/>
  <c r="AK39" i="28"/>
  <c r="AL39" i="28"/>
  <c r="Q39" i="30"/>
  <c r="R39" i="30"/>
  <c r="S39" i="30"/>
  <c r="T39" i="30"/>
  <c r="U39" i="30"/>
  <c r="V39" i="30"/>
  <c r="AG39" i="30"/>
  <c r="AH39" i="30"/>
  <c r="AI39" i="30"/>
  <c r="AJ39" i="30"/>
  <c r="AK39" i="30"/>
  <c r="AL39" i="30"/>
  <c r="Q39" i="29"/>
  <c r="R39" i="29"/>
  <c r="S39" i="29"/>
  <c r="T39" i="29"/>
  <c r="U39" i="29"/>
  <c r="V39" i="29"/>
  <c r="Q39" i="28"/>
  <c r="R39" i="28"/>
  <c r="S39" i="28"/>
  <c r="T39" i="28"/>
  <c r="U39" i="28"/>
  <c r="V39" i="28"/>
  <c r="AG71" i="30" l="1"/>
  <c r="AH71" i="30"/>
  <c r="AI71" i="30"/>
  <c r="AJ71" i="30"/>
  <c r="AK71" i="30"/>
  <c r="AL71" i="30"/>
  <c r="AG71" i="29"/>
  <c r="AH71" i="29"/>
  <c r="AI71" i="29"/>
  <c r="AJ71" i="29"/>
  <c r="AK71" i="29"/>
  <c r="AL71" i="29"/>
  <c r="AG71" i="28"/>
  <c r="AH71" i="28"/>
  <c r="AI71" i="28"/>
  <c r="AJ71" i="28"/>
  <c r="AK71" i="28"/>
  <c r="AL71" i="28"/>
  <c r="Q71" i="30"/>
  <c r="R71" i="30"/>
  <c r="S71" i="30"/>
  <c r="T71" i="30"/>
  <c r="U71" i="30"/>
  <c r="V71" i="30"/>
  <c r="B71" i="30"/>
  <c r="C71" i="30"/>
  <c r="D71" i="30"/>
  <c r="E71" i="30"/>
  <c r="F71" i="30"/>
  <c r="G71" i="30"/>
  <c r="H71" i="30"/>
  <c r="Q71" i="29"/>
  <c r="R71" i="29"/>
  <c r="S71" i="29"/>
  <c r="T71" i="29"/>
  <c r="U71" i="29"/>
  <c r="V71" i="29"/>
  <c r="B71" i="29"/>
  <c r="C71" i="29"/>
  <c r="D71" i="29"/>
  <c r="E71" i="29"/>
  <c r="F71" i="29"/>
  <c r="G71" i="29"/>
  <c r="H71" i="29"/>
  <c r="Q71" i="28"/>
  <c r="R71" i="28"/>
  <c r="S71" i="28"/>
  <c r="T71" i="28"/>
  <c r="U71" i="28"/>
  <c r="V71" i="28"/>
  <c r="B71" i="28"/>
  <c r="C71" i="28"/>
  <c r="D71" i="28"/>
  <c r="E71" i="28"/>
  <c r="F71" i="28"/>
  <c r="G71" i="28"/>
  <c r="H71" i="28"/>
  <c r="AG40" i="30"/>
  <c r="AH40" i="30"/>
  <c r="AI40" i="30"/>
  <c r="AJ40" i="30"/>
  <c r="AK40" i="30"/>
  <c r="AL40" i="30"/>
  <c r="AG40" i="29"/>
  <c r="AH40" i="29"/>
  <c r="AI40" i="29"/>
  <c r="AJ40" i="29"/>
  <c r="AK40" i="29"/>
  <c r="AL40" i="29"/>
  <c r="Q40" i="30"/>
  <c r="R40" i="30"/>
  <c r="S40" i="30"/>
  <c r="T40" i="30"/>
  <c r="U40" i="30"/>
  <c r="V40" i="30"/>
  <c r="Q40" i="29"/>
  <c r="R40" i="29"/>
  <c r="S40" i="29"/>
  <c r="T40" i="29"/>
  <c r="U40" i="29"/>
  <c r="V40" i="29"/>
  <c r="Q40" i="28"/>
  <c r="R40" i="28"/>
  <c r="S40" i="28"/>
  <c r="T40" i="28"/>
  <c r="U40" i="28"/>
  <c r="V40" i="28"/>
  <c r="AG40" i="28"/>
  <c r="AH40" i="28"/>
  <c r="AI40" i="28"/>
  <c r="AJ40" i="28"/>
  <c r="AK40" i="28"/>
  <c r="AL40" i="28"/>
  <c r="AG41" i="29" l="1"/>
  <c r="AH41" i="29"/>
  <c r="AI41" i="29"/>
  <c r="AJ41" i="29"/>
  <c r="AK41" i="29"/>
  <c r="AL41" i="29"/>
  <c r="AG41" i="28"/>
  <c r="AH41" i="28"/>
  <c r="AI41" i="28"/>
  <c r="AJ41" i="28"/>
  <c r="AK41" i="28"/>
  <c r="AL41" i="28"/>
  <c r="Q41" i="30"/>
  <c r="R41" i="30"/>
  <c r="S41" i="30"/>
  <c r="T41" i="30"/>
  <c r="U41" i="30"/>
  <c r="V41" i="30"/>
  <c r="AG41" i="30"/>
  <c r="AH41" i="30"/>
  <c r="AI41" i="30"/>
  <c r="AJ41" i="30"/>
  <c r="AK41" i="30"/>
  <c r="AL41" i="30"/>
  <c r="Q41" i="29"/>
  <c r="R41" i="29"/>
  <c r="S41" i="29"/>
  <c r="T41" i="29"/>
  <c r="U41" i="29"/>
  <c r="V41" i="29"/>
  <c r="Q41" i="28"/>
  <c r="R41" i="28"/>
  <c r="S41" i="28"/>
  <c r="T41" i="28"/>
  <c r="U41" i="28"/>
  <c r="V41" i="28"/>
  <c r="Q42" i="30" l="1"/>
  <c r="R42" i="30"/>
  <c r="S42" i="30"/>
  <c r="T42" i="30"/>
  <c r="U42" i="30"/>
  <c r="V42" i="30"/>
  <c r="Q43" i="30"/>
  <c r="R43" i="30"/>
  <c r="S43" i="30"/>
  <c r="T43" i="30"/>
  <c r="U43" i="30"/>
  <c r="V43" i="30"/>
  <c r="Q44" i="30"/>
  <c r="R44" i="30"/>
  <c r="S44" i="30"/>
  <c r="T44" i="30"/>
  <c r="U44" i="30"/>
  <c r="V44" i="30"/>
  <c r="Q45" i="30"/>
  <c r="R45" i="30"/>
  <c r="S45" i="30"/>
  <c r="T45" i="30"/>
  <c r="U45" i="30"/>
  <c r="V45" i="30"/>
  <c r="Q42" i="29"/>
  <c r="R42" i="29"/>
  <c r="S42" i="29"/>
  <c r="T42" i="29"/>
  <c r="U42" i="29"/>
  <c r="V42" i="29"/>
  <c r="Q43" i="29"/>
  <c r="R43" i="29"/>
  <c r="S43" i="29"/>
  <c r="T43" i="29"/>
  <c r="U43" i="29"/>
  <c r="V43" i="29"/>
  <c r="Q44" i="29"/>
  <c r="R44" i="29"/>
  <c r="S44" i="29"/>
  <c r="T44" i="29"/>
  <c r="U44" i="29"/>
  <c r="V44" i="29"/>
  <c r="Q45" i="29"/>
  <c r="R45" i="29"/>
  <c r="S45" i="29"/>
  <c r="T45" i="29"/>
  <c r="U45" i="29"/>
  <c r="V45" i="29"/>
  <c r="Q42" i="28"/>
  <c r="R42" i="28"/>
  <c r="S42" i="28"/>
  <c r="T42" i="28"/>
  <c r="U42" i="28"/>
  <c r="V42" i="28"/>
  <c r="Q43" i="28"/>
  <c r="R43" i="28"/>
  <c r="S43" i="28"/>
  <c r="T43" i="28"/>
  <c r="U43" i="28"/>
  <c r="V43" i="28"/>
  <c r="Q44" i="28"/>
  <c r="R44" i="28"/>
  <c r="S44" i="28"/>
  <c r="T44" i="28"/>
  <c r="U44" i="28"/>
  <c r="V44" i="28"/>
  <c r="Q45" i="28"/>
  <c r="R45" i="28"/>
  <c r="S45" i="28"/>
  <c r="T45" i="28"/>
  <c r="U45" i="28"/>
  <c r="V45" i="28"/>
  <c r="AG42" i="30"/>
  <c r="AH42" i="30"/>
  <c r="AI42" i="30"/>
  <c r="AJ42" i="30"/>
  <c r="AK42" i="30"/>
  <c r="AL42" i="30"/>
  <c r="AG42" i="29"/>
  <c r="AH42" i="29"/>
  <c r="AI42" i="29"/>
  <c r="AJ42" i="29"/>
  <c r="AK42" i="29"/>
  <c r="AL42" i="29"/>
  <c r="AG42" i="28"/>
  <c r="AH42" i="28"/>
  <c r="AI42" i="28"/>
  <c r="AJ42" i="28"/>
  <c r="AK42" i="28"/>
  <c r="AL42" i="28"/>
  <c r="AG43" i="30" l="1"/>
  <c r="AH43" i="30"/>
  <c r="AI43" i="30"/>
  <c r="AJ43" i="30"/>
  <c r="AK43" i="30"/>
  <c r="AL43" i="30"/>
  <c r="AG43" i="29"/>
  <c r="AH43" i="29"/>
  <c r="AI43" i="29"/>
  <c r="AJ43" i="29"/>
  <c r="AK43" i="29"/>
  <c r="AL43" i="29"/>
  <c r="AG43" i="28"/>
  <c r="AH43" i="28"/>
  <c r="AI43" i="28"/>
  <c r="AJ43" i="28"/>
  <c r="AK43" i="28"/>
  <c r="AL43" i="28"/>
  <c r="AG44" i="30" l="1"/>
  <c r="AH44" i="30"/>
  <c r="AI44" i="30"/>
  <c r="AJ44" i="30"/>
  <c r="AK44" i="30"/>
  <c r="AL44" i="30"/>
  <c r="AG44" i="29"/>
  <c r="AH44" i="29"/>
  <c r="AI44" i="29"/>
  <c r="AJ44" i="29"/>
  <c r="AK44" i="29"/>
  <c r="AL44" i="29"/>
  <c r="AG44" i="28"/>
  <c r="AH44" i="28"/>
  <c r="AI44" i="28"/>
  <c r="AJ44" i="28"/>
  <c r="AK44" i="28"/>
  <c r="AL44" i="28"/>
  <c r="F44" i="30"/>
  <c r="G44" i="30"/>
  <c r="AG45" i="30" l="1"/>
  <c r="AH45" i="30"/>
  <c r="AI45" i="30"/>
  <c r="AJ45" i="30"/>
  <c r="AK45" i="30"/>
  <c r="AL45" i="30"/>
  <c r="AG45" i="29"/>
  <c r="AH45" i="29"/>
  <c r="AI45" i="29"/>
  <c r="AJ45" i="29"/>
  <c r="AK45" i="29"/>
  <c r="AL45" i="29"/>
  <c r="AG45" i="28"/>
  <c r="AH45" i="28"/>
  <c r="AI45" i="28"/>
  <c r="AJ45" i="28"/>
  <c r="AK45" i="28"/>
  <c r="AL45" i="28"/>
  <c r="AG46" i="30" l="1"/>
  <c r="AH46" i="30"/>
  <c r="AI46" i="30"/>
  <c r="AJ46" i="30"/>
  <c r="AK46" i="30"/>
  <c r="AL46" i="30"/>
  <c r="AG46" i="29"/>
  <c r="AH46" i="29"/>
  <c r="AI46" i="29"/>
  <c r="AJ46" i="29"/>
  <c r="AK46" i="29"/>
  <c r="AL46" i="29"/>
  <c r="AG46" i="28"/>
  <c r="AH46" i="28"/>
  <c r="AI46" i="28"/>
  <c r="AJ46" i="28"/>
  <c r="AK46" i="28"/>
  <c r="AL46" i="28"/>
  <c r="Q46" i="30"/>
  <c r="R46" i="30"/>
  <c r="S46" i="30"/>
  <c r="T46" i="30"/>
  <c r="U46" i="30"/>
  <c r="V46" i="30"/>
  <c r="Q46" i="29"/>
  <c r="R46" i="29"/>
  <c r="S46" i="29"/>
  <c r="T46" i="29"/>
  <c r="U46" i="29"/>
  <c r="V46" i="29"/>
  <c r="Q46" i="28"/>
  <c r="R46" i="28"/>
  <c r="S46" i="28"/>
  <c r="T46" i="28"/>
  <c r="U46" i="28"/>
  <c r="V46" i="28"/>
  <c r="AG47" i="30" l="1"/>
  <c r="AH47" i="30"/>
  <c r="AI47" i="30"/>
  <c r="AJ47" i="30"/>
  <c r="AK47" i="30"/>
  <c r="AL47" i="30"/>
  <c r="AG48" i="30"/>
  <c r="AH48" i="30"/>
  <c r="AI48" i="30"/>
  <c r="AJ48" i="30"/>
  <c r="AK48" i="30"/>
  <c r="AL48" i="30"/>
  <c r="AG49" i="30"/>
  <c r="AH49" i="30"/>
  <c r="AI49" i="30"/>
  <c r="AJ49" i="30"/>
  <c r="AK49" i="30"/>
  <c r="AL49" i="30"/>
  <c r="AG50" i="30"/>
  <c r="AH50" i="30"/>
  <c r="AI50" i="30"/>
  <c r="AJ50" i="30"/>
  <c r="AK50" i="30"/>
  <c r="AL50" i="30"/>
  <c r="AG51" i="30"/>
  <c r="AH51" i="30"/>
  <c r="AI51" i="30"/>
  <c r="AJ51" i="30"/>
  <c r="AK51" i="30"/>
  <c r="AL51" i="30"/>
  <c r="AG52" i="30"/>
  <c r="AH52" i="30"/>
  <c r="AI52" i="30"/>
  <c r="AJ52" i="30"/>
  <c r="AK52" i="30"/>
  <c r="AL52" i="30"/>
  <c r="AG53" i="30"/>
  <c r="AH53" i="30"/>
  <c r="AI53" i="30"/>
  <c r="AJ53" i="30"/>
  <c r="AK53" i="30"/>
  <c r="AL53" i="30"/>
  <c r="AG54" i="30"/>
  <c r="AH54" i="30"/>
  <c r="AI54" i="30"/>
  <c r="AJ54" i="30"/>
  <c r="AK54" i="30"/>
  <c r="AL54" i="30"/>
  <c r="AG55" i="30"/>
  <c r="AH55" i="30"/>
  <c r="AI55" i="30"/>
  <c r="AJ55" i="30"/>
  <c r="AK55" i="30"/>
  <c r="AL55" i="30"/>
  <c r="AG56" i="30"/>
  <c r="AH56" i="30"/>
  <c r="AI56" i="30"/>
  <c r="AJ56" i="30"/>
  <c r="AK56" i="30"/>
  <c r="AL56" i="30"/>
  <c r="AG57" i="30"/>
  <c r="AH57" i="30"/>
  <c r="AI57" i="30"/>
  <c r="AJ57" i="30"/>
  <c r="AK57" i="30"/>
  <c r="AL57" i="30"/>
  <c r="AG58" i="30"/>
  <c r="AH58" i="30"/>
  <c r="AI58" i="30"/>
  <c r="AJ58" i="30"/>
  <c r="AK58" i="30"/>
  <c r="AL58" i="30"/>
  <c r="AG59" i="30"/>
  <c r="AH59" i="30"/>
  <c r="AI59" i="30"/>
  <c r="AJ59" i="30"/>
  <c r="AK59" i="30"/>
  <c r="AL59" i="30"/>
  <c r="AG60" i="30"/>
  <c r="AH60" i="30"/>
  <c r="AI60" i="30"/>
  <c r="AJ60" i="30"/>
  <c r="AK60" i="30"/>
  <c r="AL60" i="30"/>
  <c r="AG61" i="30"/>
  <c r="AH61" i="30"/>
  <c r="AI61" i="30"/>
  <c r="AJ61" i="30"/>
  <c r="AK61" i="30"/>
  <c r="AL61" i="30"/>
  <c r="AG62" i="30"/>
  <c r="AH62" i="30"/>
  <c r="AI62" i="30"/>
  <c r="AJ62" i="30"/>
  <c r="AK62" i="30"/>
  <c r="AL62" i="30"/>
  <c r="AG63" i="30"/>
  <c r="AH63" i="30"/>
  <c r="AI63" i="30"/>
  <c r="AJ63" i="30"/>
  <c r="AK63" i="30"/>
  <c r="AL63" i="30"/>
  <c r="AG64" i="30"/>
  <c r="AH64" i="30"/>
  <c r="AI64" i="30"/>
  <c r="AJ64" i="30"/>
  <c r="AK64" i="30"/>
  <c r="AL64" i="30"/>
  <c r="AG65" i="30"/>
  <c r="AH65" i="30"/>
  <c r="AI65" i="30"/>
  <c r="AJ65" i="30"/>
  <c r="AK65" i="30"/>
  <c r="AL65" i="30"/>
  <c r="AG66" i="30"/>
  <c r="AH66" i="30"/>
  <c r="AI66" i="30"/>
  <c r="AJ66" i="30"/>
  <c r="AK66" i="30"/>
  <c r="AL66" i="30"/>
  <c r="AG67" i="30"/>
  <c r="AH67" i="30"/>
  <c r="AI67" i="30"/>
  <c r="AJ67" i="30"/>
  <c r="AK67" i="30"/>
  <c r="AL67" i="30"/>
  <c r="AG68" i="30"/>
  <c r="AH68" i="30"/>
  <c r="AI68" i="30"/>
  <c r="AJ68" i="30"/>
  <c r="AK68" i="30"/>
  <c r="AL68" i="30"/>
  <c r="AG69" i="30"/>
  <c r="AH69" i="30"/>
  <c r="AI69" i="30"/>
  <c r="AJ69" i="30"/>
  <c r="AK69" i="30"/>
  <c r="AL69" i="30"/>
  <c r="AH70" i="30"/>
  <c r="AI70" i="30"/>
  <c r="AJ70" i="30"/>
  <c r="AK70" i="30"/>
  <c r="AL70" i="30"/>
  <c r="AG70" i="30"/>
  <c r="Q47" i="30"/>
  <c r="R47" i="30"/>
  <c r="S47" i="30"/>
  <c r="T47" i="30"/>
  <c r="U47" i="30"/>
  <c r="V47" i="30"/>
  <c r="Q48" i="30"/>
  <c r="R48" i="30"/>
  <c r="S48" i="30"/>
  <c r="T48" i="30"/>
  <c r="U48" i="30"/>
  <c r="V48" i="30"/>
  <c r="Q49" i="30"/>
  <c r="R49" i="30"/>
  <c r="S49" i="30"/>
  <c r="T49" i="30"/>
  <c r="U49" i="30"/>
  <c r="V49" i="30"/>
  <c r="Q50" i="30"/>
  <c r="R50" i="30"/>
  <c r="S50" i="30"/>
  <c r="T50" i="30"/>
  <c r="U50" i="30"/>
  <c r="V50" i="30"/>
  <c r="Q51" i="30"/>
  <c r="R51" i="30"/>
  <c r="S51" i="30"/>
  <c r="T51" i="30"/>
  <c r="U51" i="30"/>
  <c r="V51" i="30"/>
  <c r="Q52" i="30"/>
  <c r="R52" i="30"/>
  <c r="S52" i="30"/>
  <c r="T52" i="30"/>
  <c r="U52" i="30"/>
  <c r="V52" i="30"/>
  <c r="Q53" i="30"/>
  <c r="R53" i="30"/>
  <c r="S53" i="30"/>
  <c r="T53" i="30"/>
  <c r="U53" i="30"/>
  <c r="V53" i="30"/>
  <c r="Q54" i="30"/>
  <c r="R54" i="30"/>
  <c r="S54" i="30"/>
  <c r="T54" i="30"/>
  <c r="U54" i="30"/>
  <c r="V54" i="30"/>
  <c r="Q55" i="30"/>
  <c r="R55" i="30"/>
  <c r="S55" i="30"/>
  <c r="T55" i="30"/>
  <c r="U55" i="30"/>
  <c r="V55" i="30"/>
  <c r="Q56" i="30"/>
  <c r="R56" i="30"/>
  <c r="S56" i="30"/>
  <c r="T56" i="30"/>
  <c r="U56" i="30"/>
  <c r="V56" i="30"/>
  <c r="Q57" i="30"/>
  <c r="R57" i="30"/>
  <c r="S57" i="30"/>
  <c r="T57" i="30"/>
  <c r="U57" i="30"/>
  <c r="V57" i="30"/>
  <c r="Q58" i="30"/>
  <c r="R58" i="30"/>
  <c r="S58" i="30"/>
  <c r="T58" i="30"/>
  <c r="U58" i="30"/>
  <c r="V58" i="30"/>
  <c r="Q59" i="30"/>
  <c r="R59" i="30"/>
  <c r="S59" i="30"/>
  <c r="T59" i="30"/>
  <c r="U59" i="30"/>
  <c r="V59" i="30"/>
  <c r="Q60" i="30"/>
  <c r="R60" i="30"/>
  <c r="S60" i="30"/>
  <c r="T60" i="30"/>
  <c r="U60" i="30"/>
  <c r="V60" i="30"/>
  <c r="Q61" i="30"/>
  <c r="R61" i="30"/>
  <c r="S61" i="30"/>
  <c r="T61" i="30"/>
  <c r="U61" i="30"/>
  <c r="V61" i="30"/>
  <c r="Q62" i="30"/>
  <c r="R62" i="30"/>
  <c r="S62" i="30"/>
  <c r="T62" i="30"/>
  <c r="U62" i="30"/>
  <c r="V62" i="30"/>
  <c r="Q63" i="30"/>
  <c r="R63" i="30"/>
  <c r="S63" i="30"/>
  <c r="T63" i="30"/>
  <c r="U63" i="30"/>
  <c r="V63" i="30"/>
  <c r="Q64" i="30"/>
  <c r="R64" i="30"/>
  <c r="S64" i="30"/>
  <c r="T64" i="30"/>
  <c r="U64" i="30"/>
  <c r="V64" i="30"/>
  <c r="Q65" i="30"/>
  <c r="R65" i="30"/>
  <c r="S65" i="30"/>
  <c r="T65" i="30"/>
  <c r="U65" i="30"/>
  <c r="V65" i="30"/>
  <c r="Q66" i="30"/>
  <c r="R66" i="30"/>
  <c r="S66" i="30"/>
  <c r="T66" i="30"/>
  <c r="U66" i="30"/>
  <c r="V66" i="30"/>
  <c r="Q67" i="30"/>
  <c r="R67" i="30"/>
  <c r="S67" i="30"/>
  <c r="T67" i="30"/>
  <c r="U67" i="30"/>
  <c r="V67" i="30"/>
  <c r="Q68" i="30"/>
  <c r="R68" i="30"/>
  <c r="S68" i="30"/>
  <c r="T68" i="30"/>
  <c r="U68" i="30"/>
  <c r="V68" i="30"/>
  <c r="Q69" i="30"/>
  <c r="R69" i="30"/>
  <c r="S69" i="30"/>
  <c r="T69" i="30"/>
  <c r="U69" i="30"/>
  <c r="V69" i="30"/>
  <c r="R70" i="30"/>
  <c r="S70" i="30"/>
  <c r="T70" i="30"/>
  <c r="U70" i="30"/>
  <c r="V70" i="30"/>
  <c r="Q70" i="30"/>
  <c r="AG47" i="29"/>
  <c r="AH47" i="29"/>
  <c r="AI47" i="29"/>
  <c r="AJ47" i="29"/>
  <c r="AK47" i="29"/>
  <c r="AL47" i="29"/>
  <c r="AG48" i="29"/>
  <c r="AH48" i="29"/>
  <c r="AI48" i="29"/>
  <c r="AJ48" i="29"/>
  <c r="AK48" i="29"/>
  <c r="AL48" i="29"/>
  <c r="AG49" i="29"/>
  <c r="AH49" i="29"/>
  <c r="AI49" i="29"/>
  <c r="AJ49" i="29"/>
  <c r="AK49" i="29"/>
  <c r="AL49" i="29"/>
  <c r="AG50" i="29"/>
  <c r="AH50" i="29"/>
  <c r="AI50" i="29"/>
  <c r="AJ50" i="29"/>
  <c r="AK50" i="29"/>
  <c r="AL50" i="29"/>
  <c r="AG51" i="29"/>
  <c r="AH51" i="29"/>
  <c r="AI51" i="29"/>
  <c r="AJ51" i="29"/>
  <c r="AK51" i="29"/>
  <c r="AL51" i="29"/>
  <c r="AG52" i="29"/>
  <c r="AH52" i="29"/>
  <c r="AI52" i="29"/>
  <c r="AJ52" i="29"/>
  <c r="AK52" i="29"/>
  <c r="AL52" i="29"/>
  <c r="AG53" i="29"/>
  <c r="AH53" i="29"/>
  <c r="AI53" i="29"/>
  <c r="AJ53" i="29"/>
  <c r="AK53" i="29"/>
  <c r="AL53" i="29"/>
  <c r="AG54" i="29"/>
  <c r="AH54" i="29"/>
  <c r="AI54" i="29"/>
  <c r="AJ54" i="29"/>
  <c r="AK54" i="29"/>
  <c r="AL54" i="29"/>
  <c r="AG55" i="29"/>
  <c r="AH55" i="29"/>
  <c r="AI55" i="29"/>
  <c r="AJ55" i="29"/>
  <c r="AK55" i="29"/>
  <c r="AL55" i="29"/>
  <c r="AG56" i="29"/>
  <c r="AH56" i="29"/>
  <c r="AI56" i="29"/>
  <c r="AJ56" i="29"/>
  <c r="AK56" i="29"/>
  <c r="AL56" i="29"/>
  <c r="AG57" i="29"/>
  <c r="AH57" i="29"/>
  <c r="AI57" i="29"/>
  <c r="AJ57" i="29"/>
  <c r="AK57" i="29"/>
  <c r="AL57" i="29"/>
  <c r="AG58" i="29"/>
  <c r="AH58" i="29"/>
  <c r="AI58" i="29"/>
  <c r="AJ58" i="29"/>
  <c r="AK58" i="29"/>
  <c r="AL58" i="29"/>
  <c r="AG59" i="29"/>
  <c r="AH59" i="29"/>
  <c r="AI59" i="29"/>
  <c r="AJ59" i="29"/>
  <c r="AK59" i="29"/>
  <c r="AL59" i="29"/>
  <c r="AG60" i="29"/>
  <c r="AH60" i="29"/>
  <c r="AI60" i="29"/>
  <c r="AJ60" i="29"/>
  <c r="AK60" i="29"/>
  <c r="AL60" i="29"/>
  <c r="AG61" i="29"/>
  <c r="AH61" i="29"/>
  <c r="AI61" i="29"/>
  <c r="AJ61" i="29"/>
  <c r="AK61" i="29"/>
  <c r="AL61" i="29"/>
  <c r="AG62" i="29"/>
  <c r="AH62" i="29"/>
  <c r="AI62" i="29"/>
  <c r="AJ62" i="29"/>
  <c r="AK62" i="29"/>
  <c r="AL62" i="29"/>
  <c r="AG63" i="29"/>
  <c r="AH63" i="29"/>
  <c r="AI63" i="29"/>
  <c r="AJ63" i="29"/>
  <c r="AK63" i="29"/>
  <c r="AL63" i="29"/>
  <c r="AG64" i="29"/>
  <c r="AH64" i="29"/>
  <c r="AI64" i="29"/>
  <c r="AJ64" i="29"/>
  <c r="AK64" i="29"/>
  <c r="AL64" i="29"/>
  <c r="AG65" i="29"/>
  <c r="AH65" i="29"/>
  <c r="AI65" i="29"/>
  <c r="AJ65" i="29"/>
  <c r="AK65" i="29"/>
  <c r="AL65" i="29"/>
  <c r="AG66" i="29"/>
  <c r="AH66" i="29"/>
  <c r="AI66" i="29"/>
  <c r="AJ66" i="29"/>
  <c r="AK66" i="29"/>
  <c r="AL66" i="29"/>
  <c r="AG67" i="29"/>
  <c r="AH67" i="29"/>
  <c r="AI67" i="29"/>
  <c r="AJ67" i="29"/>
  <c r="AK67" i="29"/>
  <c r="AL67" i="29"/>
  <c r="AG68" i="29"/>
  <c r="AH68" i="29"/>
  <c r="AI68" i="29"/>
  <c r="AJ68" i="29"/>
  <c r="AK68" i="29"/>
  <c r="AL68" i="29"/>
  <c r="AG69" i="29"/>
  <c r="AH69" i="29"/>
  <c r="AI69" i="29"/>
  <c r="AJ69" i="29"/>
  <c r="AK69" i="29"/>
  <c r="AL69" i="29"/>
  <c r="AH70" i="29"/>
  <c r="AI70" i="29"/>
  <c r="AJ70" i="29"/>
  <c r="AK70" i="29"/>
  <c r="AL70" i="29"/>
  <c r="AG70" i="29"/>
  <c r="Q47" i="29"/>
  <c r="R47" i="29"/>
  <c r="S47" i="29"/>
  <c r="T47" i="29"/>
  <c r="U47" i="29"/>
  <c r="V47" i="29"/>
  <c r="Q48" i="29"/>
  <c r="R48" i="29"/>
  <c r="S48" i="29"/>
  <c r="T48" i="29"/>
  <c r="U48" i="29"/>
  <c r="V48" i="29"/>
  <c r="Q49" i="29"/>
  <c r="R49" i="29"/>
  <c r="S49" i="29"/>
  <c r="T49" i="29"/>
  <c r="U49" i="29"/>
  <c r="V49" i="29"/>
  <c r="Q50" i="29"/>
  <c r="R50" i="29"/>
  <c r="S50" i="29"/>
  <c r="T50" i="29"/>
  <c r="U50" i="29"/>
  <c r="V50" i="29"/>
  <c r="Q51" i="29"/>
  <c r="R51" i="29"/>
  <c r="S51" i="29"/>
  <c r="T51" i="29"/>
  <c r="U51" i="29"/>
  <c r="V51" i="29"/>
  <c r="Q52" i="29"/>
  <c r="R52" i="29"/>
  <c r="S52" i="29"/>
  <c r="T52" i="29"/>
  <c r="U52" i="29"/>
  <c r="V52" i="29"/>
  <c r="Q53" i="29"/>
  <c r="R53" i="29"/>
  <c r="S53" i="29"/>
  <c r="T53" i="29"/>
  <c r="U53" i="29"/>
  <c r="V53" i="29"/>
  <c r="Q54" i="29"/>
  <c r="R54" i="29"/>
  <c r="S54" i="29"/>
  <c r="T54" i="29"/>
  <c r="U54" i="29"/>
  <c r="V54" i="29"/>
  <c r="Q55" i="29"/>
  <c r="R55" i="29"/>
  <c r="S55" i="29"/>
  <c r="T55" i="29"/>
  <c r="U55" i="29"/>
  <c r="V55" i="29"/>
  <c r="Q56" i="29"/>
  <c r="R56" i="29"/>
  <c r="S56" i="29"/>
  <c r="T56" i="29"/>
  <c r="U56" i="29"/>
  <c r="V56" i="29"/>
  <c r="Q57" i="29"/>
  <c r="R57" i="29"/>
  <c r="S57" i="29"/>
  <c r="T57" i="29"/>
  <c r="U57" i="29"/>
  <c r="V57" i="29"/>
  <c r="Q58" i="29"/>
  <c r="R58" i="29"/>
  <c r="S58" i="29"/>
  <c r="T58" i="29"/>
  <c r="U58" i="29"/>
  <c r="V58" i="29"/>
  <c r="Q59" i="29"/>
  <c r="R59" i="29"/>
  <c r="S59" i="29"/>
  <c r="T59" i="29"/>
  <c r="U59" i="29"/>
  <c r="V59" i="29"/>
  <c r="Q60" i="29"/>
  <c r="R60" i="29"/>
  <c r="S60" i="29"/>
  <c r="T60" i="29"/>
  <c r="U60" i="29"/>
  <c r="V60" i="29"/>
  <c r="Q61" i="29"/>
  <c r="R61" i="29"/>
  <c r="S61" i="29"/>
  <c r="T61" i="29"/>
  <c r="U61" i="29"/>
  <c r="V61" i="29"/>
  <c r="Q62" i="29"/>
  <c r="R62" i="29"/>
  <c r="S62" i="29"/>
  <c r="T62" i="29"/>
  <c r="U62" i="29"/>
  <c r="V62" i="29"/>
  <c r="Q63" i="29"/>
  <c r="R63" i="29"/>
  <c r="S63" i="29"/>
  <c r="T63" i="29"/>
  <c r="U63" i="29"/>
  <c r="V63" i="29"/>
  <c r="Q64" i="29"/>
  <c r="R64" i="29"/>
  <c r="S64" i="29"/>
  <c r="T64" i="29"/>
  <c r="U64" i="29"/>
  <c r="V64" i="29"/>
  <c r="Q65" i="29"/>
  <c r="R65" i="29"/>
  <c r="S65" i="29"/>
  <c r="T65" i="29"/>
  <c r="U65" i="29"/>
  <c r="V65" i="29"/>
  <c r="Q66" i="29"/>
  <c r="R66" i="29"/>
  <c r="S66" i="29"/>
  <c r="T66" i="29"/>
  <c r="U66" i="29"/>
  <c r="V66" i="29"/>
  <c r="Q67" i="29"/>
  <c r="R67" i="29"/>
  <c r="S67" i="29"/>
  <c r="T67" i="29"/>
  <c r="U67" i="29"/>
  <c r="V67" i="29"/>
  <c r="Q68" i="29"/>
  <c r="R68" i="29"/>
  <c r="S68" i="29"/>
  <c r="T68" i="29"/>
  <c r="U68" i="29"/>
  <c r="V68" i="29"/>
  <c r="Q69" i="29"/>
  <c r="R69" i="29"/>
  <c r="S69" i="29"/>
  <c r="T69" i="29"/>
  <c r="U69" i="29"/>
  <c r="V69" i="29"/>
  <c r="R70" i="29"/>
  <c r="S70" i="29"/>
  <c r="T70" i="29"/>
  <c r="U70" i="29"/>
  <c r="V70" i="29"/>
  <c r="Q70" i="29"/>
  <c r="AG47" i="28"/>
  <c r="AH47" i="28"/>
  <c r="AI47" i="28"/>
  <c r="AJ47" i="28"/>
  <c r="AK47" i="28"/>
  <c r="AL47" i="28"/>
  <c r="AG48" i="28"/>
  <c r="AH48" i="28"/>
  <c r="AI48" i="28"/>
  <c r="AJ48" i="28"/>
  <c r="AK48" i="28"/>
  <c r="AL48" i="28"/>
  <c r="AG49" i="28"/>
  <c r="AH49" i="28"/>
  <c r="AI49" i="28"/>
  <c r="AJ49" i="28"/>
  <c r="AK49" i="28"/>
  <c r="AL49" i="28"/>
  <c r="AG50" i="28"/>
  <c r="AH50" i="28"/>
  <c r="AI50" i="28"/>
  <c r="AJ50" i="28"/>
  <c r="AK50" i="28"/>
  <c r="AL50" i="28"/>
  <c r="AG51" i="28"/>
  <c r="AH51" i="28"/>
  <c r="AI51" i="28"/>
  <c r="AJ51" i="28"/>
  <c r="AK51" i="28"/>
  <c r="AL51" i="28"/>
  <c r="AG52" i="28"/>
  <c r="AH52" i="28"/>
  <c r="AI52" i="28"/>
  <c r="AJ52" i="28"/>
  <c r="AK52" i="28"/>
  <c r="AL52" i="28"/>
  <c r="AG53" i="28"/>
  <c r="AH53" i="28"/>
  <c r="AI53" i="28"/>
  <c r="AJ53" i="28"/>
  <c r="AK53" i="28"/>
  <c r="AL53" i="28"/>
  <c r="AG54" i="28"/>
  <c r="AH54" i="28"/>
  <c r="AI54" i="28"/>
  <c r="AJ54" i="28"/>
  <c r="AK54" i="28"/>
  <c r="AL54" i="28"/>
  <c r="AG55" i="28"/>
  <c r="AH55" i="28"/>
  <c r="AI55" i="28"/>
  <c r="AJ55" i="28"/>
  <c r="AK55" i="28"/>
  <c r="AL55" i="28"/>
  <c r="AG56" i="28"/>
  <c r="AH56" i="28"/>
  <c r="AI56" i="28"/>
  <c r="AJ56" i="28"/>
  <c r="AK56" i="28"/>
  <c r="AL56" i="28"/>
  <c r="AG57" i="28"/>
  <c r="AH57" i="28"/>
  <c r="AI57" i="28"/>
  <c r="AJ57" i="28"/>
  <c r="AK57" i="28"/>
  <c r="AL57" i="28"/>
  <c r="AG58" i="28"/>
  <c r="AH58" i="28"/>
  <c r="AI58" i="28"/>
  <c r="AJ58" i="28"/>
  <c r="AK58" i="28"/>
  <c r="AL58" i="28"/>
  <c r="AG59" i="28"/>
  <c r="AH59" i="28"/>
  <c r="AI59" i="28"/>
  <c r="AJ59" i="28"/>
  <c r="AK59" i="28"/>
  <c r="AL59" i="28"/>
  <c r="AG60" i="28"/>
  <c r="AH60" i="28"/>
  <c r="AI60" i="28"/>
  <c r="AJ60" i="28"/>
  <c r="AK60" i="28"/>
  <c r="AL60" i="28"/>
  <c r="AG61" i="28"/>
  <c r="AH61" i="28"/>
  <c r="AI61" i="28"/>
  <c r="AJ61" i="28"/>
  <c r="AK61" i="28"/>
  <c r="AL61" i="28"/>
  <c r="AG62" i="28"/>
  <c r="AH62" i="28"/>
  <c r="AI62" i="28"/>
  <c r="AJ62" i="28"/>
  <c r="AK62" i="28"/>
  <c r="AL62" i="28"/>
  <c r="AG63" i="28"/>
  <c r="AH63" i="28"/>
  <c r="AI63" i="28"/>
  <c r="AJ63" i="28"/>
  <c r="AK63" i="28"/>
  <c r="AL63" i="28"/>
  <c r="AG64" i="28"/>
  <c r="AH64" i="28"/>
  <c r="AI64" i="28"/>
  <c r="AJ64" i="28"/>
  <c r="AK64" i="28"/>
  <c r="AL64" i="28"/>
  <c r="AG65" i="28"/>
  <c r="AH65" i="28"/>
  <c r="AI65" i="28"/>
  <c r="AJ65" i="28"/>
  <c r="AK65" i="28"/>
  <c r="AL65" i="28"/>
  <c r="AG66" i="28"/>
  <c r="AH66" i="28"/>
  <c r="AI66" i="28"/>
  <c r="AJ66" i="28"/>
  <c r="AK66" i="28"/>
  <c r="AL66" i="28"/>
  <c r="AG67" i="28"/>
  <c r="AH67" i="28"/>
  <c r="AI67" i="28"/>
  <c r="AJ67" i="28"/>
  <c r="AK67" i="28"/>
  <c r="AL67" i="28"/>
  <c r="AG68" i="28"/>
  <c r="AH68" i="28"/>
  <c r="AI68" i="28"/>
  <c r="AJ68" i="28"/>
  <c r="AK68" i="28"/>
  <c r="AL68" i="28"/>
  <c r="AG69" i="28"/>
  <c r="AH69" i="28"/>
  <c r="AI69" i="28"/>
  <c r="AJ69" i="28"/>
  <c r="AK69" i="28"/>
  <c r="AL69" i="28"/>
  <c r="AH70" i="28"/>
  <c r="AI70" i="28"/>
  <c r="AJ70" i="28"/>
  <c r="AK70" i="28"/>
  <c r="AL70" i="28"/>
  <c r="AG70" i="28"/>
  <c r="R47" i="28"/>
  <c r="S47" i="28"/>
  <c r="T47" i="28"/>
  <c r="U47" i="28"/>
  <c r="V47" i="28"/>
  <c r="R48" i="28"/>
  <c r="S48" i="28"/>
  <c r="T48" i="28"/>
  <c r="U48" i="28"/>
  <c r="V48" i="28"/>
  <c r="R49" i="28"/>
  <c r="S49" i="28"/>
  <c r="T49" i="28"/>
  <c r="U49" i="28"/>
  <c r="V49" i="28"/>
  <c r="R50" i="28"/>
  <c r="S50" i="28"/>
  <c r="T50" i="28"/>
  <c r="U50" i="28"/>
  <c r="V50" i="28"/>
  <c r="R51" i="28"/>
  <c r="S51" i="28"/>
  <c r="T51" i="28"/>
  <c r="U51" i="28"/>
  <c r="V51" i="28"/>
  <c r="R52" i="28"/>
  <c r="S52" i="28"/>
  <c r="T52" i="28"/>
  <c r="U52" i="28"/>
  <c r="V52" i="28"/>
  <c r="R53" i="28"/>
  <c r="S53" i="28"/>
  <c r="T53" i="28"/>
  <c r="U53" i="28"/>
  <c r="V53" i="28"/>
  <c r="R54" i="28"/>
  <c r="S54" i="28"/>
  <c r="T54" i="28"/>
  <c r="U54" i="28"/>
  <c r="V54" i="28"/>
  <c r="R55" i="28"/>
  <c r="S55" i="28"/>
  <c r="T55" i="28"/>
  <c r="U55" i="28"/>
  <c r="V55" i="28"/>
  <c r="R56" i="28"/>
  <c r="S56" i="28"/>
  <c r="T56" i="28"/>
  <c r="U56" i="28"/>
  <c r="V56" i="28"/>
  <c r="R57" i="28"/>
  <c r="S57" i="28"/>
  <c r="T57" i="28"/>
  <c r="U57" i="28"/>
  <c r="V57" i="28"/>
  <c r="R58" i="28"/>
  <c r="S58" i="28"/>
  <c r="T58" i="28"/>
  <c r="U58" i="28"/>
  <c r="V58" i="28"/>
  <c r="R59" i="28"/>
  <c r="S59" i="28"/>
  <c r="T59" i="28"/>
  <c r="U59" i="28"/>
  <c r="V59" i="28"/>
  <c r="R60" i="28"/>
  <c r="S60" i="28"/>
  <c r="T60" i="28"/>
  <c r="U60" i="28"/>
  <c r="V60" i="28"/>
  <c r="R61" i="28"/>
  <c r="S61" i="28"/>
  <c r="T61" i="28"/>
  <c r="U61" i="28"/>
  <c r="V61" i="28"/>
  <c r="R62" i="28"/>
  <c r="S62" i="28"/>
  <c r="T62" i="28"/>
  <c r="U62" i="28"/>
  <c r="V62" i="28"/>
  <c r="R63" i="28"/>
  <c r="S63" i="28"/>
  <c r="T63" i="28"/>
  <c r="U63" i="28"/>
  <c r="V63" i="28"/>
  <c r="R64" i="28"/>
  <c r="S64" i="28"/>
  <c r="T64" i="28"/>
  <c r="U64" i="28"/>
  <c r="V64" i="28"/>
  <c r="R65" i="28"/>
  <c r="S65" i="28"/>
  <c r="T65" i="28"/>
  <c r="U65" i="28"/>
  <c r="V65" i="28"/>
  <c r="R66" i="28"/>
  <c r="S66" i="28"/>
  <c r="T66" i="28"/>
  <c r="U66" i="28"/>
  <c r="V66" i="28"/>
  <c r="R67" i="28"/>
  <c r="S67" i="28"/>
  <c r="T67" i="28"/>
  <c r="U67" i="28"/>
  <c r="V67" i="28"/>
  <c r="R68" i="28"/>
  <c r="S68" i="28"/>
  <c r="T68" i="28"/>
  <c r="U68" i="28"/>
  <c r="V68" i="28"/>
  <c r="R69" i="28"/>
  <c r="S69" i="28"/>
  <c r="T69" i="28"/>
  <c r="U69" i="28"/>
  <c r="V69" i="28"/>
  <c r="S70" i="28"/>
  <c r="T70" i="28"/>
  <c r="U70" i="28"/>
  <c r="V70" i="28"/>
  <c r="R70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B70" i="30" l="1"/>
  <c r="C70" i="30"/>
  <c r="D70" i="30"/>
  <c r="E70" i="30"/>
  <c r="F70" i="30"/>
  <c r="G70" i="30"/>
  <c r="H70" i="30"/>
  <c r="B70" i="29"/>
  <c r="C70" i="29"/>
  <c r="D70" i="29"/>
  <c r="E70" i="29"/>
  <c r="F70" i="29"/>
  <c r="G70" i="29"/>
  <c r="H70" i="29"/>
  <c r="D70" i="28"/>
  <c r="E70" i="28"/>
  <c r="X70" i="16"/>
  <c r="G69" i="30"/>
  <c r="H69" i="30"/>
  <c r="B69" i="30"/>
  <c r="C69" i="30"/>
  <c r="D69" i="30"/>
  <c r="E69" i="30"/>
  <c r="F69" i="30"/>
  <c r="F69" i="29"/>
  <c r="G69" i="29"/>
  <c r="H69" i="29"/>
  <c r="B69" i="29"/>
  <c r="C69" i="29"/>
  <c r="D69" i="29"/>
  <c r="E69" i="29"/>
  <c r="H69" i="28"/>
  <c r="H70" i="28"/>
  <c r="B69" i="28"/>
  <c r="C69" i="28"/>
  <c r="D69" i="28"/>
  <c r="E69" i="28"/>
  <c r="F69" i="28"/>
  <c r="G69" i="28"/>
  <c r="B70" i="28"/>
  <c r="C70" i="28"/>
  <c r="F70" i="28"/>
  <c r="G70" i="28"/>
  <c r="X69" i="16"/>
  <c r="X69" i="29" l="1"/>
  <c r="X69" i="30"/>
  <c r="X69" i="28"/>
  <c r="X70" i="28"/>
  <c r="X70" i="29"/>
  <c r="X70" i="30"/>
  <c r="X56" i="16"/>
  <c r="X56" i="30" s="1"/>
  <c r="X57" i="16"/>
  <c r="X57" i="30" s="1"/>
  <c r="X58" i="16"/>
  <c r="X59" i="16"/>
  <c r="X60" i="16"/>
  <c r="X60" i="30" s="1"/>
  <c r="X61" i="16"/>
  <c r="X61" i="30" s="1"/>
  <c r="X62" i="16"/>
  <c r="X62" i="30" s="1"/>
  <c r="X63" i="16"/>
  <c r="X64" i="16"/>
  <c r="X65" i="16"/>
  <c r="X66" i="16"/>
  <c r="X67" i="16"/>
  <c r="X6" i="30"/>
  <c r="X7" i="30"/>
  <c r="X8" i="30"/>
  <c r="X9" i="30"/>
  <c r="X10" i="30"/>
  <c r="X11" i="30"/>
  <c r="X12" i="30"/>
  <c r="X13" i="30"/>
  <c r="X14" i="30"/>
  <c r="X15" i="30"/>
  <c r="X16" i="30"/>
  <c r="X17" i="30"/>
  <c r="X18" i="30"/>
  <c r="X19" i="30"/>
  <c r="X20" i="30"/>
  <c r="X21" i="30"/>
  <c r="X22" i="30"/>
  <c r="X23" i="30"/>
  <c r="X24" i="30"/>
  <c r="X25" i="30"/>
  <c r="X26" i="30"/>
  <c r="X27" i="30"/>
  <c r="X28" i="30"/>
  <c r="X29" i="30"/>
  <c r="X30" i="30"/>
  <c r="X31" i="30"/>
  <c r="X32" i="30"/>
  <c r="X33" i="30"/>
  <c r="X34" i="30"/>
  <c r="X35" i="30"/>
  <c r="X36" i="30"/>
  <c r="X37" i="30"/>
  <c r="X38" i="30"/>
  <c r="X39" i="30"/>
  <c r="X40" i="30"/>
  <c r="X41" i="30"/>
  <c r="X42" i="30"/>
  <c r="X43" i="30"/>
  <c r="X44" i="30"/>
  <c r="X46" i="30"/>
  <c r="X47" i="30"/>
  <c r="X48" i="30"/>
  <c r="X49" i="30"/>
  <c r="X50" i="30"/>
  <c r="X51" i="30"/>
  <c r="X53" i="30"/>
  <c r="X54" i="30"/>
  <c r="X55" i="30"/>
  <c r="X58" i="30"/>
  <c r="X59" i="30"/>
  <c r="X64" i="30" l="1"/>
  <c r="X64" i="28"/>
  <c r="X65" i="30"/>
  <c r="X65" i="28"/>
  <c r="X67" i="30"/>
  <c r="X67" i="28"/>
  <c r="X63" i="30"/>
  <c r="X63" i="28"/>
  <c r="X66" i="28"/>
  <c r="X66" i="30"/>
  <c r="X6" i="29"/>
  <c r="X7" i="29"/>
  <c r="X8" i="29"/>
  <c r="X9" i="29"/>
  <c r="X10" i="29"/>
  <c r="X11" i="29"/>
  <c r="X12" i="29"/>
  <c r="X13" i="29"/>
  <c r="X14" i="29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6" i="29"/>
  <c r="X47" i="29"/>
  <c r="X48" i="29"/>
  <c r="X49" i="29"/>
  <c r="X50" i="29"/>
  <c r="X51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1" i="28"/>
  <c r="X42" i="28"/>
  <c r="X43" i="28"/>
  <c r="X44" i="28"/>
  <c r="X46" i="28"/>
  <c r="X47" i="28"/>
  <c r="X48" i="28"/>
  <c r="X49" i="28"/>
  <c r="X50" i="28"/>
  <c r="X51" i="28"/>
  <c r="X53" i="28"/>
  <c r="X54" i="28"/>
  <c r="X55" i="28"/>
  <c r="X56" i="28"/>
  <c r="X57" i="28"/>
  <c r="X58" i="28"/>
  <c r="X59" i="28"/>
  <c r="X60" i="28"/>
  <c r="X61" i="28"/>
  <c r="X62" i="28"/>
  <c r="G6" i="30" l="1"/>
  <c r="H6" i="30"/>
  <c r="G7" i="30"/>
  <c r="H7" i="30"/>
  <c r="G8" i="30"/>
  <c r="H8" i="30"/>
  <c r="G9" i="30"/>
  <c r="H9" i="30"/>
  <c r="G10" i="30"/>
  <c r="H10" i="30"/>
  <c r="G11" i="30"/>
  <c r="H11" i="30"/>
  <c r="G12" i="30"/>
  <c r="H12" i="30"/>
  <c r="G13" i="30"/>
  <c r="H13" i="30"/>
  <c r="G14" i="30"/>
  <c r="H14" i="30"/>
  <c r="G15" i="30"/>
  <c r="H15" i="30"/>
  <c r="G16" i="30"/>
  <c r="H16" i="30"/>
  <c r="G17" i="30"/>
  <c r="H17" i="30"/>
  <c r="G18" i="30"/>
  <c r="H18" i="30"/>
  <c r="G19" i="30"/>
  <c r="H19" i="30"/>
  <c r="G20" i="30"/>
  <c r="H20" i="30"/>
  <c r="G21" i="30"/>
  <c r="H21" i="30"/>
  <c r="G22" i="30"/>
  <c r="H22" i="30"/>
  <c r="G23" i="30"/>
  <c r="H23" i="30"/>
  <c r="G24" i="30"/>
  <c r="H24" i="30"/>
  <c r="G25" i="30"/>
  <c r="H25" i="30"/>
  <c r="G26" i="30"/>
  <c r="H26" i="30"/>
  <c r="G27" i="30"/>
  <c r="H27" i="30"/>
  <c r="G28" i="30"/>
  <c r="H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38" i="30"/>
  <c r="H38" i="30"/>
  <c r="G39" i="30"/>
  <c r="H39" i="30"/>
  <c r="G40" i="30"/>
  <c r="H40" i="30"/>
  <c r="G41" i="30"/>
  <c r="H41" i="30"/>
  <c r="G42" i="30"/>
  <c r="H42" i="30"/>
  <c r="G43" i="30"/>
  <c r="H43" i="30"/>
  <c r="H44" i="30"/>
  <c r="G45" i="30"/>
  <c r="H45" i="30"/>
  <c r="G46" i="30"/>
  <c r="H46" i="30"/>
  <c r="G47" i="30"/>
  <c r="H47" i="30"/>
  <c r="G48" i="30"/>
  <c r="H48" i="30"/>
  <c r="G49" i="30"/>
  <c r="H49" i="30"/>
  <c r="G50" i="30"/>
  <c r="H50" i="30"/>
  <c r="G51" i="30"/>
  <c r="H51" i="30"/>
  <c r="G52" i="30"/>
  <c r="H52" i="30"/>
  <c r="G53" i="30"/>
  <c r="H53" i="30"/>
  <c r="G54" i="30"/>
  <c r="H54" i="30"/>
  <c r="G55" i="30"/>
  <c r="H55" i="30"/>
  <c r="G56" i="30"/>
  <c r="H56" i="30"/>
  <c r="G57" i="30"/>
  <c r="H57" i="30"/>
  <c r="G58" i="30"/>
  <c r="H58" i="30"/>
  <c r="F6" i="29"/>
  <c r="G6" i="29"/>
  <c r="H6" i="29"/>
  <c r="F7" i="29"/>
  <c r="G7" i="29"/>
  <c r="H7" i="29"/>
  <c r="F8" i="29"/>
  <c r="G8" i="29"/>
  <c r="H8" i="29"/>
  <c r="F9" i="29"/>
  <c r="G9" i="29"/>
  <c r="H9" i="29"/>
  <c r="F10" i="29"/>
  <c r="G10" i="29"/>
  <c r="H10" i="29"/>
  <c r="F11" i="29"/>
  <c r="G11" i="29"/>
  <c r="H11" i="29"/>
  <c r="F12" i="29"/>
  <c r="G12" i="29"/>
  <c r="H12" i="29"/>
  <c r="F13" i="29"/>
  <c r="G13" i="29"/>
  <c r="H13" i="29"/>
  <c r="F14" i="29"/>
  <c r="G14" i="29"/>
  <c r="H14" i="29"/>
  <c r="F15" i="29"/>
  <c r="G15" i="29"/>
  <c r="H15" i="29"/>
  <c r="F16" i="29"/>
  <c r="G16" i="29"/>
  <c r="H16" i="29"/>
  <c r="F17" i="29"/>
  <c r="G17" i="29"/>
  <c r="H17" i="29"/>
  <c r="F18" i="29"/>
  <c r="G18" i="29"/>
  <c r="H18" i="29"/>
  <c r="F19" i="29"/>
  <c r="G19" i="29"/>
  <c r="H19" i="29"/>
  <c r="F20" i="29"/>
  <c r="G20" i="29"/>
  <c r="H20" i="29"/>
  <c r="F21" i="29"/>
  <c r="G21" i="29"/>
  <c r="H21" i="29"/>
  <c r="F22" i="29"/>
  <c r="G22" i="29"/>
  <c r="H22" i="29"/>
  <c r="F23" i="29"/>
  <c r="G23" i="29"/>
  <c r="H23" i="29"/>
  <c r="F24" i="29"/>
  <c r="G24" i="29"/>
  <c r="H24" i="29"/>
  <c r="F25" i="29"/>
  <c r="G25" i="29"/>
  <c r="H25" i="29"/>
  <c r="F26" i="29"/>
  <c r="G26" i="29"/>
  <c r="H26" i="29"/>
  <c r="F27" i="29"/>
  <c r="G27" i="29"/>
  <c r="H27" i="29"/>
  <c r="F28" i="29"/>
  <c r="G28" i="29"/>
  <c r="H28" i="29"/>
  <c r="F29" i="29"/>
  <c r="G29" i="29"/>
  <c r="H29" i="29"/>
  <c r="F30" i="29"/>
  <c r="G30" i="29"/>
  <c r="H30" i="29"/>
  <c r="F31" i="29"/>
  <c r="G31" i="29"/>
  <c r="H31" i="29"/>
  <c r="F32" i="29"/>
  <c r="G32" i="29"/>
  <c r="H32" i="29"/>
  <c r="F33" i="29"/>
  <c r="G33" i="29"/>
  <c r="H33" i="29"/>
  <c r="F34" i="29"/>
  <c r="G34" i="29"/>
  <c r="H34" i="29"/>
  <c r="F35" i="29"/>
  <c r="G35" i="29"/>
  <c r="H35" i="29"/>
  <c r="F36" i="29"/>
  <c r="G36" i="29"/>
  <c r="H36" i="29"/>
  <c r="F37" i="29"/>
  <c r="G37" i="29"/>
  <c r="H37" i="29"/>
  <c r="F38" i="29"/>
  <c r="G38" i="29"/>
  <c r="H38" i="29"/>
  <c r="F39" i="29"/>
  <c r="G39" i="29"/>
  <c r="H39" i="29"/>
  <c r="F40" i="29"/>
  <c r="G40" i="29"/>
  <c r="H40" i="29"/>
  <c r="F41" i="29"/>
  <c r="G41" i="29"/>
  <c r="H41" i="29"/>
  <c r="F42" i="29"/>
  <c r="G42" i="29"/>
  <c r="H42" i="29"/>
  <c r="F43" i="29"/>
  <c r="G43" i="29"/>
  <c r="H43" i="29"/>
  <c r="F44" i="29"/>
  <c r="G44" i="29"/>
  <c r="H44" i="29"/>
  <c r="F45" i="29"/>
  <c r="G45" i="29"/>
  <c r="H45" i="29"/>
  <c r="F46" i="29"/>
  <c r="G46" i="29"/>
  <c r="H46" i="29"/>
  <c r="F47" i="29"/>
  <c r="G47" i="29"/>
  <c r="H47" i="29"/>
  <c r="F48" i="29"/>
  <c r="G48" i="29"/>
  <c r="H48" i="29"/>
  <c r="F49" i="29"/>
  <c r="G49" i="29"/>
  <c r="H49" i="29"/>
  <c r="F50" i="29"/>
  <c r="G50" i="29"/>
  <c r="H50" i="29"/>
  <c r="F51" i="29"/>
  <c r="G51" i="29"/>
  <c r="H51" i="29"/>
  <c r="F52" i="29"/>
  <c r="G52" i="29"/>
  <c r="H52" i="29"/>
  <c r="F53" i="29"/>
  <c r="G53" i="29"/>
  <c r="H53" i="29"/>
  <c r="F54" i="29"/>
  <c r="G54" i="29"/>
  <c r="H54" i="29"/>
  <c r="F55" i="29"/>
  <c r="G55" i="29"/>
  <c r="H55" i="29"/>
  <c r="F56" i="29"/>
  <c r="G56" i="29"/>
  <c r="H56" i="29"/>
  <c r="F57" i="29"/>
  <c r="G57" i="29"/>
  <c r="H57" i="29"/>
  <c r="F58" i="29"/>
  <c r="G58" i="29"/>
  <c r="H58" i="29"/>
  <c r="F59" i="29"/>
  <c r="G59" i="29"/>
  <c r="H59" i="29"/>
  <c r="F60" i="29"/>
  <c r="G60" i="29"/>
  <c r="H60" i="29"/>
  <c r="F61" i="29"/>
  <c r="G61" i="29"/>
  <c r="H61" i="29"/>
  <c r="F62" i="29"/>
  <c r="G62" i="29"/>
  <c r="H62" i="29"/>
  <c r="F63" i="29"/>
  <c r="G63" i="29"/>
  <c r="H63" i="29"/>
  <c r="F64" i="29"/>
  <c r="G64" i="29"/>
  <c r="H64" i="29"/>
  <c r="F65" i="29"/>
  <c r="G65" i="29"/>
  <c r="H65" i="29"/>
  <c r="F66" i="29"/>
  <c r="G66" i="29"/>
  <c r="H66" i="29"/>
  <c r="F67" i="29"/>
  <c r="G67" i="29"/>
  <c r="H67" i="29"/>
  <c r="F6" i="28"/>
  <c r="G6" i="28"/>
  <c r="H6" i="28"/>
  <c r="F7" i="28"/>
  <c r="G7" i="28"/>
  <c r="H7" i="28"/>
  <c r="F8" i="28"/>
  <c r="G8" i="28"/>
  <c r="H8" i="28"/>
  <c r="F9" i="28"/>
  <c r="G9" i="28"/>
  <c r="H9" i="28"/>
  <c r="F10" i="28"/>
  <c r="G10" i="28"/>
  <c r="H10" i="28"/>
  <c r="F11" i="28"/>
  <c r="G11" i="28"/>
  <c r="H11" i="28"/>
  <c r="F12" i="28"/>
  <c r="G12" i="28"/>
  <c r="H12" i="28"/>
  <c r="F13" i="28"/>
  <c r="G13" i="28"/>
  <c r="H13" i="28"/>
  <c r="F14" i="28"/>
  <c r="G14" i="28"/>
  <c r="H14" i="28"/>
  <c r="F15" i="28"/>
  <c r="G15" i="28"/>
  <c r="H15" i="28"/>
  <c r="F16" i="28"/>
  <c r="G16" i="28"/>
  <c r="H16" i="28"/>
  <c r="F17" i="28"/>
  <c r="G17" i="28"/>
  <c r="H17" i="28"/>
  <c r="F18" i="28"/>
  <c r="G18" i="28"/>
  <c r="H18" i="28"/>
  <c r="F19" i="28"/>
  <c r="G19" i="28"/>
  <c r="H19" i="28"/>
  <c r="F20" i="28"/>
  <c r="G20" i="28"/>
  <c r="H20" i="28"/>
  <c r="F21" i="28"/>
  <c r="G21" i="28"/>
  <c r="H21" i="28"/>
  <c r="F22" i="28"/>
  <c r="G22" i="28"/>
  <c r="H22" i="28"/>
  <c r="F23" i="28"/>
  <c r="G23" i="28"/>
  <c r="H23" i="28"/>
  <c r="F24" i="28"/>
  <c r="G24" i="28"/>
  <c r="H24" i="28"/>
  <c r="F25" i="28"/>
  <c r="G25" i="28"/>
  <c r="H25" i="28"/>
  <c r="F26" i="28"/>
  <c r="G26" i="28"/>
  <c r="H26" i="28"/>
  <c r="F27" i="28"/>
  <c r="G27" i="28"/>
  <c r="H27" i="28"/>
  <c r="F28" i="28"/>
  <c r="G28" i="28"/>
  <c r="H28" i="28"/>
  <c r="F29" i="28"/>
  <c r="G29" i="28"/>
  <c r="H29" i="28"/>
  <c r="F30" i="28"/>
  <c r="G30" i="28"/>
  <c r="H30" i="28"/>
  <c r="F31" i="28"/>
  <c r="G31" i="28"/>
  <c r="H31" i="28"/>
  <c r="F32" i="28"/>
  <c r="G32" i="28"/>
  <c r="H32" i="28"/>
  <c r="F33" i="28"/>
  <c r="G33" i="28"/>
  <c r="H33" i="28"/>
  <c r="F34" i="28"/>
  <c r="G34" i="28"/>
  <c r="H34" i="28"/>
  <c r="F35" i="28"/>
  <c r="G35" i="28"/>
  <c r="H35" i="28"/>
  <c r="F36" i="28"/>
  <c r="G36" i="28"/>
  <c r="H36" i="28"/>
  <c r="F37" i="28"/>
  <c r="G37" i="28"/>
  <c r="H37" i="28"/>
  <c r="F38" i="28"/>
  <c r="G38" i="28"/>
  <c r="H38" i="28"/>
  <c r="F39" i="28"/>
  <c r="G39" i="28"/>
  <c r="H39" i="28"/>
  <c r="F40" i="28"/>
  <c r="G40" i="28"/>
  <c r="H40" i="28"/>
  <c r="F41" i="28"/>
  <c r="G41" i="28"/>
  <c r="H41" i="28"/>
  <c r="F42" i="28"/>
  <c r="G42" i="28"/>
  <c r="H42" i="28"/>
  <c r="F43" i="28"/>
  <c r="G43" i="28"/>
  <c r="H43" i="28"/>
  <c r="F44" i="28"/>
  <c r="G44" i="28"/>
  <c r="H44" i="28"/>
  <c r="F45" i="28"/>
  <c r="G45" i="28"/>
  <c r="H45" i="28"/>
  <c r="F46" i="28"/>
  <c r="G46" i="28"/>
  <c r="H46" i="28"/>
  <c r="F47" i="28"/>
  <c r="G47" i="28"/>
  <c r="H47" i="28"/>
  <c r="F48" i="28"/>
  <c r="G48" i="28"/>
  <c r="H48" i="28"/>
  <c r="F49" i="28"/>
  <c r="G49" i="28"/>
  <c r="H49" i="28"/>
  <c r="F50" i="28"/>
  <c r="G50" i="28"/>
  <c r="H50" i="28"/>
  <c r="F51" i="28"/>
  <c r="G51" i="28"/>
  <c r="H51" i="28"/>
  <c r="F52" i="28"/>
  <c r="G52" i="28"/>
  <c r="H52" i="28"/>
  <c r="F53" i="28"/>
  <c r="G53" i="28"/>
  <c r="H53" i="28"/>
  <c r="F54" i="28"/>
  <c r="G54" i="28"/>
  <c r="H54" i="28"/>
  <c r="F55" i="28"/>
  <c r="G55" i="28"/>
  <c r="H55" i="28"/>
  <c r="F56" i="28"/>
  <c r="G56" i="28"/>
  <c r="H56" i="28"/>
  <c r="F57" i="28"/>
  <c r="G57" i="28"/>
  <c r="H57" i="28"/>
  <c r="F58" i="28"/>
  <c r="G58" i="28"/>
  <c r="H58" i="28"/>
  <c r="F59" i="28"/>
  <c r="G59" i="28"/>
  <c r="H59" i="28"/>
  <c r="F60" i="28"/>
  <c r="G60" i="28"/>
  <c r="H60" i="28"/>
  <c r="F61" i="28"/>
  <c r="G61" i="28"/>
  <c r="H61" i="28"/>
  <c r="F62" i="28"/>
  <c r="G62" i="28"/>
  <c r="H62" i="28"/>
  <c r="F63" i="28"/>
  <c r="G63" i="28"/>
  <c r="H63" i="28"/>
  <c r="F64" i="28"/>
  <c r="G64" i="28"/>
  <c r="H64" i="28"/>
  <c r="F65" i="28"/>
  <c r="G65" i="28"/>
  <c r="H65" i="28"/>
  <c r="F66" i="28"/>
  <c r="G66" i="28"/>
  <c r="H66" i="28"/>
  <c r="F67" i="28"/>
  <c r="G67" i="28"/>
  <c r="H67" i="28"/>
  <c r="F68" i="28"/>
  <c r="H59" i="30" l="1"/>
  <c r="H60" i="30"/>
  <c r="H61" i="30"/>
  <c r="H62" i="30"/>
  <c r="H63" i="30"/>
  <c r="H64" i="30"/>
  <c r="H65" i="30"/>
  <c r="H66" i="30"/>
  <c r="H67" i="30"/>
  <c r="G59" i="30"/>
  <c r="G60" i="30"/>
  <c r="G61" i="30"/>
  <c r="G62" i="30"/>
  <c r="G63" i="30"/>
  <c r="G64" i="30"/>
  <c r="G65" i="30"/>
  <c r="G66" i="30"/>
  <c r="G67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5" i="30"/>
  <c r="F46" i="30"/>
  <c r="F47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B68" i="30" l="1"/>
  <c r="C68" i="30"/>
  <c r="D68" i="30"/>
  <c r="E68" i="30"/>
  <c r="F68" i="30"/>
  <c r="G68" i="30"/>
  <c r="H68" i="30"/>
  <c r="B68" i="29"/>
  <c r="C68" i="29"/>
  <c r="D68" i="29"/>
  <c r="E68" i="29"/>
  <c r="F68" i="29"/>
  <c r="G68" i="29"/>
  <c r="H68" i="29"/>
  <c r="B68" i="28"/>
  <c r="C68" i="28"/>
  <c r="D68" i="28"/>
  <c r="E68" i="28"/>
  <c r="G68" i="28"/>
  <c r="H68" i="28"/>
  <c r="X68" i="16"/>
  <c r="B67" i="30"/>
  <c r="C67" i="30"/>
  <c r="D67" i="30"/>
  <c r="E67" i="30"/>
  <c r="B67" i="29"/>
  <c r="C67" i="29"/>
  <c r="D67" i="29"/>
  <c r="E67" i="29"/>
  <c r="B67" i="28"/>
  <c r="C67" i="28"/>
  <c r="D67" i="28"/>
  <c r="E67" i="28"/>
  <c r="X68" i="30" l="1"/>
  <c r="X68" i="28"/>
  <c r="X68" i="29"/>
  <c r="C66" i="30"/>
  <c r="D66" i="30"/>
  <c r="E66" i="30"/>
  <c r="B66" i="30"/>
  <c r="C66" i="29"/>
  <c r="D66" i="29"/>
  <c r="E66" i="29"/>
  <c r="B66" i="29"/>
  <c r="E66" i="28"/>
  <c r="D66" i="28"/>
  <c r="C66" i="28"/>
  <c r="B66" i="28"/>
  <c r="Z77" i="30" l="1"/>
  <c r="C74" i="33" s="1"/>
  <c r="AL77" i="30" l="1"/>
  <c r="Q74" i="33" s="1"/>
  <c r="AK77" i="30"/>
  <c r="P74" i="33" s="1"/>
  <c r="AJ77" i="30"/>
  <c r="O74" i="33" s="1"/>
  <c r="AI77" i="30"/>
  <c r="N74" i="33" s="1"/>
  <c r="AH77" i="30"/>
  <c r="M74" i="33" s="1"/>
  <c r="AG77" i="30"/>
  <c r="L74" i="33" s="1"/>
  <c r="AE77" i="30"/>
  <c r="H74" i="33" s="1"/>
  <c r="AD77" i="30"/>
  <c r="G74" i="33" s="1"/>
  <c r="AC77" i="30"/>
  <c r="F74" i="33" s="1"/>
  <c r="AB77" i="30"/>
  <c r="E74" i="33" s="1"/>
  <c r="AA77" i="30"/>
  <c r="D74" i="33" s="1"/>
  <c r="Y77" i="30"/>
  <c r="B74" i="33" s="1"/>
  <c r="V77" i="30"/>
  <c r="Q69" i="33" s="1"/>
  <c r="U77" i="30"/>
  <c r="P69" i="33" s="1"/>
  <c r="T77" i="30"/>
  <c r="O69" i="33" s="1"/>
  <c r="S77" i="30"/>
  <c r="N69" i="33" s="1"/>
  <c r="R77" i="30"/>
  <c r="M69" i="33" s="1"/>
  <c r="Q77" i="30"/>
  <c r="L69" i="33" s="1"/>
  <c r="O77" i="30"/>
  <c r="H69" i="33" s="1"/>
  <c r="N77" i="30"/>
  <c r="G69" i="33" s="1"/>
  <c r="M77" i="30"/>
  <c r="F69" i="33" s="1"/>
  <c r="L77" i="30"/>
  <c r="E69" i="33" s="1"/>
  <c r="K77" i="30"/>
  <c r="D69" i="33" s="1"/>
  <c r="J77" i="30"/>
  <c r="C69" i="33" s="1"/>
  <c r="I77" i="30"/>
  <c r="B69" i="33" s="1"/>
  <c r="AL77" i="29"/>
  <c r="Q73" i="33" s="1"/>
  <c r="AK77" i="29"/>
  <c r="P73" i="33" s="1"/>
  <c r="AJ77" i="29"/>
  <c r="O73" i="33" s="1"/>
  <c r="AI77" i="29"/>
  <c r="N73" i="33" s="1"/>
  <c r="AH77" i="29"/>
  <c r="M73" i="33" s="1"/>
  <c r="AG77" i="29"/>
  <c r="L73" i="33" s="1"/>
  <c r="AE77" i="29"/>
  <c r="H73" i="33" s="1"/>
  <c r="AD77" i="29"/>
  <c r="G73" i="33" s="1"/>
  <c r="AC77" i="29"/>
  <c r="F73" i="33" s="1"/>
  <c r="AB77" i="29"/>
  <c r="E73" i="33" s="1"/>
  <c r="AA77" i="29"/>
  <c r="D73" i="33" s="1"/>
  <c r="Z77" i="29"/>
  <c r="C73" i="33" s="1"/>
  <c r="Y77" i="29"/>
  <c r="B73" i="33" s="1"/>
  <c r="V77" i="29"/>
  <c r="Q68" i="33" s="1"/>
  <c r="U77" i="29"/>
  <c r="P68" i="33" s="1"/>
  <c r="T77" i="29"/>
  <c r="O68" i="33" s="1"/>
  <c r="S77" i="29"/>
  <c r="N68" i="33" s="1"/>
  <c r="R77" i="29"/>
  <c r="M68" i="33" s="1"/>
  <c r="Q77" i="29"/>
  <c r="L68" i="33" s="1"/>
  <c r="O77" i="29"/>
  <c r="H68" i="33" s="1"/>
  <c r="N77" i="29"/>
  <c r="G68" i="33" s="1"/>
  <c r="M77" i="29"/>
  <c r="F68" i="33" s="1"/>
  <c r="L77" i="29"/>
  <c r="E68" i="33" s="1"/>
  <c r="K77" i="29"/>
  <c r="D68" i="33" s="1"/>
  <c r="J77" i="29"/>
  <c r="C68" i="33" s="1"/>
  <c r="I77" i="29"/>
  <c r="B68" i="33" s="1"/>
  <c r="AL75" i="28"/>
  <c r="Q72" i="33" s="1"/>
  <c r="AK75" i="28"/>
  <c r="P72" i="33" s="1"/>
  <c r="AJ75" i="28"/>
  <c r="O72" i="33" s="1"/>
  <c r="AI75" i="28"/>
  <c r="N72" i="33" s="1"/>
  <c r="AH75" i="28"/>
  <c r="M72" i="33" s="1"/>
  <c r="AG75" i="28"/>
  <c r="L72" i="33" s="1"/>
  <c r="AE75" i="28"/>
  <c r="H72" i="33" s="1"/>
  <c r="AD75" i="28"/>
  <c r="G72" i="33" s="1"/>
  <c r="AC75" i="28"/>
  <c r="F72" i="33" s="1"/>
  <c r="AB75" i="28"/>
  <c r="E72" i="33" s="1"/>
  <c r="AA75" i="28"/>
  <c r="D72" i="33" s="1"/>
  <c r="Z75" i="28"/>
  <c r="C72" i="33" s="1"/>
  <c r="Y75" i="28"/>
  <c r="B72" i="33" s="1"/>
  <c r="V75" i="28"/>
  <c r="Q67" i="33" s="1"/>
  <c r="U75" i="28"/>
  <c r="P67" i="33" s="1"/>
  <c r="T75" i="28"/>
  <c r="O67" i="33" s="1"/>
  <c r="S75" i="28"/>
  <c r="N67" i="33" s="1"/>
  <c r="R75" i="28"/>
  <c r="M67" i="33" s="1"/>
  <c r="Q75" i="28"/>
  <c r="L67" i="33" s="1"/>
  <c r="O75" i="28"/>
  <c r="H67" i="33" s="1"/>
  <c r="N75" i="28"/>
  <c r="G67" i="33" s="1"/>
  <c r="M75" i="28"/>
  <c r="F67" i="33" s="1"/>
  <c r="L75" i="28"/>
  <c r="E67" i="33" s="1"/>
  <c r="K75" i="28"/>
  <c r="D67" i="33" s="1"/>
  <c r="J75" i="28"/>
  <c r="C67" i="33" s="1"/>
  <c r="I75" i="28"/>
  <c r="B67" i="33" s="1"/>
  <c r="M30" i="33" l="1"/>
  <c r="L30" i="33"/>
  <c r="O30" i="33"/>
  <c r="Q29" i="33"/>
  <c r="G30" i="33"/>
  <c r="H30" i="33"/>
  <c r="L39" i="33"/>
  <c r="C30" i="33"/>
  <c r="P30" i="33"/>
  <c r="C28" i="33"/>
  <c r="L29" i="33"/>
  <c r="O28" i="33"/>
  <c r="E29" i="33"/>
  <c r="D28" i="33"/>
  <c r="F29" i="33"/>
  <c r="P28" i="33"/>
  <c r="F28" i="33"/>
  <c r="H29" i="33"/>
  <c r="M37" i="33"/>
  <c r="M46" i="33"/>
  <c r="O38" i="33"/>
  <c r="O47" i="33"/>
  <c r="N37" i="33"/>
  <c r="N46" i="33"/>
  <c r="D38" i="33"/>
  <c r="D47" i="33"/>
  <c r="P38" i="33"/>
  <c r="P47" i="33"/>
  <c r="F39" i="33"/>
  <c r="F48" i="33"/>
  <c r="C38" i="33"/>
  <c r="C47" i="33"/>
  <c r="C37" i="33"/>
  <c r="C46" i="33"/>
  <c r="E28" i="33"/>
  <c r="O37" i="33"/>
  <c r="O46" i="33"/>
  <c r="Q28" i="33"/>
  <c r="E38" i="33"/>
  <c r="E47" i="33"/>
  <c r="G29" i="33"/>
  <c r="Q38" i="33"/>
  <c r="Q47" i="33"/>
  <c r="G39" i="33"/>
  <c r="G48" i="33"/>
  <c r="N30" i="33"/>
  <c r="H39" i="33"/>
  <c r="H48" i="33"/>
  <c r="M39" i="33"/>
  <c r="M48" i="33"/>
  <c r="E37" i="33"/>
  <c r="E46" i="33"/>
  <c r="G28" i="33"/>
  <c r="Q37" i="33"/>
  <c r="Q46" i="33"/>
  <c r="G38" i="33"/>
  <c r="G47" i="33"/>
  <c r="M29" i="33"/>
  <c r="N39" i="33"/>
  <c r="N48" i="33"/>
  <c r="P37" i="33"/>
  <c r="P46" i="33"/>
  <c r="F38" i="33"/>
  <c r="F47" i="33"/>
  <c r="F37" i="33"/>
  <c r="F46" i="33"/>
  <c r="H28" i="33"/>
  <c r="L28" i="33"/>
  <c r="H38" i="33"/>
  <c r="H47" i="33"/>
  <c r="L38" i="33"/>
  <c r="L47" i="33"/>
  <c r="N29" i="33"/>
  <c r="D30" i="33"/>
  <c r="O39" i="33"/>
  <c r="O48" i="33"/>
  <c r="Q30" i="33"/>
  <c r="E39" i="33"/>
  <c r="E48" i="33"/>
  <c r="D37" i="33"/>
  <c r="D46" i="33"/>
  <c r="G37" i="33"/>
  <c r="G46" i="33"/>
  <c r="M28" i="33"/>
  <c r="C29" i="33"/>
  <c r="M38" i="33"/>
  <c r="M47" i="33"/>
  <c r="O29" i="33"/>
  <c r="C39" i="33"/>
  <c r="C48" i="33"/>
  <c r="E30" i="33"/>
  <c r="P39" i="33"/>
  <c r="P48" i="33"/>
  <c r="L48" i="33"/>
  <c r="H37" i="33"/>
  <c r="H46" i="33"/>
  <c r="L37" i="33"/>
  <c r="L46" i="33"/>
  <c r="N28" i="33"/>
  <c r="D29" i="33"/>
  <c r="N38" i="33"/>
  <c r="N47" i="33"/>
  <c r="P29" i="33"/>
  <c r="D39" i="33"/>
  <c r="D48" i="33"/>
  <c r="F30" i="33"/>
  <c r="Q39" i="33"/>
  <c r="Q48" i="33"/>
  <c r="Q10" i="33"/>
  <c r="P10" i="33"/>
  <c r="O10" i="33"/>
  <c r="M20" i="33"/>
  <c r="N10" i="33"/>
  <c r="L20" i="33"/>
  <c r="Q20" i="33"/>
  <c r="O20" i="33"/>
  <c r="M10" i="33"/>
  <c r="N20" i="33"/>
  <c r="L10" i="33"/>
  <c r="P20" i="33"/>
  <c r="N9" i="33"/>
  <c r="O19" i="33"/>
  <c r="N19" i="33"/>
  <c r="P19" i="33"/>
  <c r="M9" i="33"/>
  <c r="L9" i="33"/>
  <c r="P9" i="33"/>
  <c r="O9" i="33"/>
  <c r="L19" i="33"/>
  <c r="Q19" i="33"/>
  <c r="Q9" i="33"/>
  <c r="M19" i="33"/>
  <c r="O18" i="33"/>
  <c r="N18" i="33"/>
  <c r="M18" i="33"/>
  <c r="O8" i="33"/>
  <c r="Q18" i="33"/>
  <c r="Q8" i="33"/>
  <c r="N8" i="33"/>
  <c r="L8" i="33"/>
  <c r="P8" i="33"/>
  <c r="L18" i="33"/>
  <c r="P18" i="33"/>
  <c r="M8" i="33"/>
  <c r="F10" i="33"/>
  <c r="C20" i="33"/>
  <c r="E20" i="33"/>
  <c r="E10" i="33"/>
  <c r="D10" i="33"/>
  <c r="D20" i="33"/>
  <c r="C10" i="33"/>
  <c r="F20" i="33"/>
  <c r="G20" i="33"/>
  <c r="G10" i="33"/>
  <c r="H20" i="33"/>
  <c r="H10" i="33"/>
  <c r="H19" i="33"/>
  <c r="F19" i="33"/>
  <c r="H9" i="33"/>
  <c r="E19" i="33"/>
  <c r="D19" i="33"/>
  <c r="G19" i="33"/>
  <c r="G9" i="33"/>
  <c r="F9" i="33"/>
  <c r="C19" i="33"/>
  <c r="C9" i="33"/>
  <c r="E9" i="33"/>
  <c r="D9" i="33"/>
  <c r="G18" i="33"/>
  <c r="F8" i="33"/>
  <c r="E18" i="33"/>
  <c r="E8" i="33"/>
  <c r="F18" i="33"/>
  <c r="D8" i="33"/>
  <c r="C8" i="33"/>
  <c r="H8" i="33"/>
  <c r="D18" i="33"/>
  <c r="G8" i="33"/>
  <c r="C18" i="33"/>
  <c r="H18" i="33"/>
  <c r="AH75" i="16"/>
  <c r="M71" i="33" s="1"/>
  <c r="AI75" i="16"/>
  <c r="N71" i="33" s="1"/>
  <c r="AJ75" i="16"/>
  <c r="O71" i="33" s="1"/>
  <c r="AK75" i="16"/>
  <c r="P71" i="33" s="1"/>
  <c r="AL75" i="16"/>
  <c r="Q71" i="33" s="1"/>
  <c r="AG75" i="16"/>
  <c r="L71" i="33" s="1"/>
  <c r="Z75" i="16"/>
  <c r="C71" i="33" s="1"/>
  <c r="AA75" i="16"/>
  <c r="D71" i="33" s="1"/>
  <c r="AB75" i="16"/>
  <c r="E71" i="33" s="1"/>
  <c r="AC75" i="16"/>
  <c r="F71" i="33" s="1"/>
  <c r="AD75" i="16"/>
  <c r="G71" i="33" s="1"/>
  <c r="AE75" i="16"/>
  <c r="H71" i="33" s="1"/>
  <c r="Y75" i="16"/>
  <c r="B71" i="33" s="1"/>
  <c r="R75" i="16"/>
  <c r="M66" i="33" s="1"/>
  <c r="S75" i="16"/>
  <c r="N66" i="33" s="1"/>
  <c r="T75" i="16"/>
  <c r="O66" i="33" s="1"/>
  <c r="U75" i="16"/>
  <c r="P66" i="33" s="1"/>
  <c r="V75" i="16"/>
  <c r="Q66" i="33" s="1"/>
  <c r="Q75" i="16"/>
  <c r="L66" i="33" s="1"/>
  <c r="J75" i="16"/>
  <c r="C66" i="33" s="1"/>
  <c r="K75" i="16"/>
  <c r="D66" i="33" s="1"/>
  <c r="L75" i="16"/>
  <c r="E66" i="33" s="1"/>
  <c r="M75" i="16"/>
  <c r="F66" i="33" s="1"/>
  <c r="N75" i="16"/>
  <c r="G66" i="33" s="1"/>
  <c r="O75" i="16"/>
  <c r="H66" i="33" s="1"/>
  <c r="I75" i="16"/>
  <c r="B66" i="33" s="1"/>
  <c r="C7" i="33" l="1"/>
  <c r="C27" i="33"/>
  <c r="N27" i="33"/>
  <c r="P27" i="33"/>
  <c r="O27" i="33"/>
  <c r="M27" i="33"/>
  <c r="O36" i="33"/>
  <c r="O45" i="33"/>
  <c r="C36" i="33"/>
  <c r="C45" i="33"/>
  <c r="H36" i="33"/>
  <c r="H45" i="33"/>
  <c r="M36" i="33"/>
  <c r="M45" i="33"/>
  <c r="Q36" i="33"/>
  <c r="Q45" i="33"/>
  <c r="P36" i="33"/>
  <c r="P45" i="33"/>
  <c r="N36" i="33"/>
  <c r="N45" i="33"/>
  <c r="G36" i="33"/>
  <c r="G45" i="33"/>
  <c r="F36" i="33"/>
  <c r="F45" i="33"/>
  <c r="E27" i="33"/>
  <c r="L36" i="33"/>
  <c r="L45" i="33"/>
  <c r="F27" i="33"/>
  <c r="E36" i="33"/>
  <c r="E45" i="33"/>
  <c r="D27" i="33"/>
  <c r="L27" i="33"/>
  <c r="H27" i="33"/>
  <c r="G27" i="33"/>
  <c r="D36" i="33"/>
  <c r="D45" i="33"/>
  <c r="Q27" i="33"/>
  <c r="L17" i="33"/>
  <c r="P17" i="33"/>
  <c r="N7" i="33"/>
  <c r="M7" i="33"/>
  <c r="L7" i="33"/>
  <c r="Q7" i="33"/>
  <c r="N17" i="33"/>
  <c r="M17" i="33"/>
  <c r="Q17" i="33"/>
  <c r="P7" i="33"/>
  <c r="O17" i="33"/>
  <c r="O7" i="33"/>
  <c r="D7" i="33"/>
  <c r="D12" i="33" s="1"/>
  <c r="G17" i="33"/>
  <c r="G22" i="33" s="1"/>
  <c r="D17" i="33"/>
  <c r="D22" i="33" s="1"/>
  <c r="C17" i="33"/>
  <c r="H17" i="33"/>
  <c r="H22" i="33" s="1"/>
  <c r="F17" i="33"/>
  <c r="F22" i="33" s="1"/>
  <c r="H7" i="33"/>
  <c r="H12" i="33" s="1"/>
  <c r="G7" i="33"/>
  <c r="G12" i="33" s="1"/>
  <c r="F7" i="33"/>
  <c r="F12" i="33" s="1"/>
  <c r="E17" i="33"/>
  <c r="E22" i="33" s="1"/>
  <c r="E7" i="33"/>
  <c r="E12" i="33" s="1"/>
  <c r="C22" i="33" l="1"/>
  <c r="C12" i="33"/>
</calcChain>
</file>

<file path=xl/sharedStrings.xml><?xml version="1.0" encoding="utf-8"?>
<sst xmlns="http://schemas.openxmlformats.org/spreadsheetml/2006/main" count="664" uniqueCount="82">
  <si>
    <t>Insats</t>
  </si>
  <si>
    <t>Rader</t>
  </si>
  <si>
    <t>Tippare</t>
  </si>
  <si>
    <t>Vecka</t>
  </si>
  <si>
    <t>Stryk</t>
  </si>
  <si>
    <t>Europa</t>
  </si>
  <si>
    <t xml:space="preserve">Europa </t>
  </si>
  <si>
    <t xml:space="preserve">Stryk </t>
  </si>
  <si>
    <t>17B</t>
  </si>
  <si>
    <t>18A</t>
  </si>
  <si>
    <t>16B</t>
  </si>
  <si>
    <t>16A</t>
  </si>
  <si>
    <t>15B</t>
  </si>
  <si>
    <t>15A</t>
  </si>
  <si>
    <t>14B</t>
  </si>
  <si>
    <t>14A</t>
  </si>
  <si>
    <t>13A</t>
  </si>
  <si>
    <t>13B</t>
  </si>
  <si>
    <t>12B</t>
  </si>
  <si>
    <t>12A</t>
  </si>
  <si>
    <t>11A</t>
  </si>
  <si>
    <t>10B</t>
  </si>
  <si>
    <t>10A</t>
  </si>
  <si>
    <t>P</t>
  </si>
  <si>
    <t>9B</t>
  </si>
  <si>
    <t>9A</t>
  </si>
  <si>
    <t>8B</t>
  </si>
  <si>
    <t>8A</t>
  </si>
  <si>
    <t>7B</t>
  </si>
  <si>
    <t>7A</t>
  </si>
  <si>
    <t>6B</t>
  </si>
  <si>
    <t>6A</t>
  </si>
  <si>
    <t>5B</t>
  </si>
  <si>
    <t>5A</t>
  </si>
  <si>
    <t>4B</t>
  </si>
  <si>
    <t>4A</t>
  </si>
  <si>
    <t>3A</t>
  </si>
  <si>
    <t>2A</t>
  </si>
  <si>
    <t>1B</t>
  </si>
  <si>
    <t>1A</t>
  </si>
  <si>
    <t>Rätt</t>
  </si>
  <si>
    <t>18B</t>
  </si>
  <si>
    <t>19A</t>
  </si>
  <si>
    <t>19B</t>
  </si>
  <si>
    <t>20A</t>
  </si>
  <si>
    <t>22A</t>
  </si>
  <si>
    <t>22B</t>
  </si>
  <si>
    <t>23A</t>
  </si>
  <si>
    <t>Verklig</t>
  </si>
  <si>
    <t>FV</t>
  </si>
  <si>
    <t>23B</t>
  </si>
  <si>
    <t>24A</t>
  </si>
  <si>
    <t>Resultat</t>
  </si>
  <si>
    <t>24B</t>
  </si>
  <si>
    <t>25A</t>
  </si>
  <si>
    <t xml:space="preserve"> Vinst på inlämnad rad</t>
  </si>
  <si>
    <t>Förväntad Vinst på inlämnad rad</t>
  </si>
  <si>
    <t>Vinst på inlämnad rad ifall alla inom ramen</t>
  </si>
  <si>
    <t>Förväntad Vinst ifall alla inom ramen</t>
  </si>
  <si>
    <t>UER</t>
  </si>
  <si>
    <t>ER1</t>
  </si>
  <si>
    <t>ER2</t>
  </si>
  <si>
    <t>ER3</t>
  </si>
  <si>
    <t>ER4</t>
  </si>
  <si>
    <t>ER5</t>
  </si>
  <si>
    <t>Procent tillbaka förväntad vinst på inlämnad rad</t>
  </si>
  <si>
    <t xml:space="preserve">500 Rader </t>
  </si>
  <si>
    <t>1000 rader</t>
  </si>
  <si>
    <t xml:space="preserve">1500 rader </t>
  </si>
  <si>
    <t>2000 rader</t>
  </si>
  <si>
    <t>Förväntad vinst på inlämnad rad</t>
  </si>
  <si>
    <t xml:space="preserve"> Inlämnad rad</t>
  </si>
  <si>
    <t>Förväntad vinst ifall alla inom ramen</t>
  </si>
  <si>
    <t>Procent tillbaka förväntad vinst ifall alla inom ramen</t>
  </si>
  <si>
    <t>Procent tillbaka av insatsen ifall alla inom ramen</t>
  </si>
  <si>
    <t>Avkastning på inlämnad rad jämfört med förväntad vinst</t>
  </si>
  <si>
    <t>Avkastning på inlämnad rad jämfört med förväntad vinst ifall alla inom ramen</t>
  </si>
  <si>
    <t>Procent tillbaka av insatsen på inlämnade system</t>
  </si>
  <si>
    <t>Utvärdering av extrareducering samt radantal</t>
  </si>
  <si>
    <t>Tal inom parentes =minusresultat</t>
  </si>
  <si>
    <t>Färgskala röd till grön= röd sämst resultat och grön bäst</t>
  </si>
  <si>
    <t>ER= Grad av extrareducering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</si>
</sst>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EK]\ #,##0"/>
    <numFmt numFmtId="165" formatCode="[$SEK]\ #,##0_);[Red]\([$SEK]\ #,##0\)"/>
    <numFmt numFmtId="166" formatCode="[$SEK]\ #,##0_);\([$SEK]\ #,##0\)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2" borderId="2" xfId="0" applyFill="1" applyBorder="1"/>
    <xf numFmtId="0" fontId="0" fillId="4" borderId="1" xfId="0" applyFill="1" applyBorder="1" applyAlignment="1">
      <alignment horizontal="center"/>
    </xf>
    <xf numFmtId="0" fontId="4" fillId="0" borderId="0" xfId="0" applyFont="1"/>
    <xf numFmtId="164" fontId="2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5" fontId="5" fillId="4" borderId="5" xfId="0" applyNumberFormat="1" applyFont="1" applyFill="1" applyBorder="1"/>
    <xf numFmtId="164" fontId="5" fillId="4" borderId="5" xfId="0" applyNumberFormat="1" applyFont="1" applyFill="1" applyBorder="1"/>
    <xf numFmtId="164" fontId="5" fillId="4" borderId="5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5" fillId="2" borderId="1" xfId="0" applyNumberFormat="1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0" fontId="5" fillId="4" borderId="5" xfId="0" applyFont="1" applyFill="1" applyBorder="1"/>
    <xf numFmtId="164" fontId="5" fillId="4" borderId="5" xfId="0" applyNumberFormat="1" applyFont="1" applyFill="1" applyBorder="1" applyAlignment="1">
      <alignment vertical="center"/>
    </xf>
    <xf numFmtId="164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vertical="center"/>
    </xf>
    <xf numFmtId="0" fontId="5" fillId="2" borderId="1" xfId="0" applyFont="1" applyFill="1" applyBorder="1"/>
    <xf numFmtId="165" fontId="5" fillId="2" borderId="1" xfId="0" applyNumberFormat="1" applyFont="1" applyFill="1" applyBorder="1"/>
    <xf numFmtId="164" fontId="6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/>
    <xf numFmtId="1" fontId="3" fillId="3" borderId="1" xfId="0" applyNumberFormat="1" applyFont="1" applyFill="1" applyBorder="1"/>
    <xf numFmtId="165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vertical="center"/>
    </xf>
    <xf numFmtId="165" fontId="3" fillId="2" borderId="2" xfId="0" applyNumberFormat="1" applyFont="1" applyFill="1" applyBorder="1"/>
    <xf numFmtId="165" fontId="3" fillId="2" borderId="4" xfId="0" applyNumberFormat="1" applyFont="1" applyFill="1" applyBorder="1"/>
    <xf numFmtId="165" fontId="3" fillId="2" borderId="1" xfId="0" applyNumberFormat="1" applyFont="1" applyFill="1" applyBorder="1"/>
    <xf numFmtId="164" fontId="3" fillId="2" borderId="4" xfId="0" applyNumberFormat="1" applyFont="1" applyFill="1" applyBorder="1"/>
    <xf numFmtId="164" fontId="3" fillId="2" borderId="2" xfId="0" applyNumberFormat="1" applyFont="1" applyFill="1" applyBorder="1"/>
    <xf numFmtId="165" fontId="3" fillId="2" borderId="3" xfId="0" applyNumberFormat="1" applyFont="1" applyFill="1" applyBorder="1"/>
    <xf numFmtId="164" fontId="3" fillId="3" borderId="3" xfId="0" applyNumberFormat="1" applyFont="1" applyFill="1" applyBorder="1"/>
    <xf numFmtId="165" fontId="0" fillId="0" borderId="0" xfId="0" applyNumberFormat="1"/>
    <xf numFmtId="0" fontId="3" fillId="0" borderId="0" xfId="0" applyFont="1"/>
    <xf numFmtId="165" fontId="3" fillId="2" borderId="1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0" fontId="7" fillId="0" borderId="0" xfId="0" applyFont="1"/>
    <xf numFmtId="0" fontId="3" fillId="2" borderId="4" xfId="0" applyFont="1" applyFill="1" applyBorder="1" applyAlignment="1">
      <alignment horizontal="center"/>
    </xf>
    <xf numFmtId="0" fontId="2" fillId="0" borderId="0" xfId="0" applyFont="1"/>
    <xf numFmtId="165" fontId="8" fillId="0" borderId="0" xfId="0" applyNumberFormat="1" applyFont="1"/>
    <xf numFmtId="10" fontId="7" fillId="0" borderId="0" xfId="0" applyNumberFormat="1" applyFont="1"/>
    <xf numFmtId="166" fontId="0" fillId="0" borderId="0" xfId="0" applyNumberFormat="1"/>
    <xf numFmtId="164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left"/>
    </xf>
    <xf numFmtId="164" fontId="7" fillId="3" borderId="3" xfId="0" applyNumberFormat="1" applyFont="1" applyFill="1" applyBorder="1"/>
    <xf numFmtId="164" fontId="7" fillId="3" borderId="3" xfId="0" applyNumberFormat="1" applyFont="1" applyFill="1" applyBorder="1" applyAlignment="1">
      <alignment horizontal="left"/>
    </xf>
    <xf numFmtId="3" fontId="7" fillId="3" borderId="3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center"/>
    </xf>
    <xf numFmtId="0" fontId="10" fillId="0" borderId="0" xfId="0" applyFont="1"/>
    <xf numFmtId="0" fontId="0" fillId="5" borderId="0" xfId="0" applyFill="1"/>
    <xf numFmtId="9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2" fillId="0" borderId="0" xfId="0" applyFont="1"/>
    <xf numFmtId="165" fontId="12" fillId="0" borderId="0" xfId="0" applyNumberFormat="1" applyFont="1"/>
    <xf numFmtId="0" fontId="11" fillId="5" borderId="0" xfId="0" applyFont="1" applyFill="1"/>
    <xf numFmtId="0" fontId="12" fillId="5" borderId="0" xfId="0" applyFont="1" applyFill="1"/>
    <xf numFmtId="165" fontId="12" fillId="5" borderId="0" xfId="0" applyNumberFormat="1" applyFont="1" applyFill="1"/>
    <xf numFmtId="10" fontId="12" fillId="5" borderId="0" xfId="0" applyNumberFormat="1" applyFont="1" applyFill="1"/>
    <xf numFmtId="164" fontId="2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3D30-5841-48AE-8E49-0B6F1E5E88FC}">
  <dimension ref="A1:AL77"/>
  <sheetViews>
    <sheetView zoomScale="80" zoomScaleNormal="80" workbookViewId="0">
      <pane xSplit="8" ySplit="4" topLeftCell="Y5" activePane="bottomRight" state="frozen"/>
      <selection pane="topRight" activeCell="I1" sqref="I1"/>
      <selection pane="bottomLeft" activeCell="A17" sqref="A17"/>
      <selection pane="bottomRight" activeCell="AF48" sqref="AF48"/>
    </sheetView>
  </sheetViews>
  <sheetFormatPr defaultRowHeight="15.75" x14ac:dyDescent="0.25"/>
  <cols>
    <col min="1" max="1" width="6.7109375" customWidth="1"/>
    <col min="2" max="2" width="14" style="17" customWidth="1"/>
    <col min="3" max="3" width="8.85546875" style="18" customWidth="1"/>
    <col min="4" max="4" width="18.7109375" style="20" customWidth="1"/>
    <col min="5" max="5" width="21.28515625" style="20" customWidth="1"/>
    <col min="6" max="7" width="9.7109375" style="49" customWidth="1"/>
    <col min="8" max="8" width="8.85546875" style="18" customWidth="1"/>
    <col min="9" max="9" width="13.140625" style="19" customWidth="1"/>
    <col min="10" max="10" width="14.7109375" style="67" customWidth="1"/>
    <col min="11" max="11" width="14.7109375" style="21" customWidth="1"/>
    <col min="12" max="12" width="14.28515625" style="68" customWidth="1"/>
    <col min="13" max="13" width="15.140625" style="67" customWidth="1"/>
    <col min="14" max="14" width="14.7109375" style="21" customWidth="1"/>
    <col min="15" max="15" width="14" style="21" customWidth="1"/>
    <col min="16" max="16" width="6.28515625" style="21" customWidth="1"/>
    <col min="17" max="17" width="16.85546875" style="67" customWidth="1"/>
    <col min="18" max="18" width="15.28515625" style="67" customWidth="1"/>
    <col min="19" max="22" width="15.28515625" style="69" customWidth="1"/>
    <col min="23" max="23" width="15.28515625" style="22" customWidth="1"/>
    <col min="24" max="24" width="15.28515625" style="69" customWidth="1"/>
    <col min="25" max="25" width="15.28515625" style="22" customWidth="1"/>
    <col min="26" max="26" width="15.140625" style="58" customWidth="1"/>
    <col min="27" max="28" width="16.140625" style="59" customWidth="1"/>
    <col min="29" max="29" width="16.28515625" style="59" customWidth="1"/>
    <col min="30" max="30" width="17.85546875" style="59" customWidth="1"/>
    <col min="31" max="31" width="16.42578125" style="59" customWidth="1"/>
    <col min="32" max="32" width="9.140625" style="59"/>
    <col min="33" max="33" width="13.5703125" style="59" customWidth="1"/>
    <col min="34" max="34" width="16.140625" style="59" customWidth="1"/>
    <col min="35" max="35" width="17.42578125" style="59" customWidth="1"/>
    <col min="36" max="36" width="17.28515625" style="59" customWidth="1"/>
    <col min="37" max="37" width="17.42578125" style="59" customWidth="1"/>
    <col min="38" max="38" width="17.28515625" style="59" customWidth="1"/>
  </cols>
  <sheetData>
    <row r="1" spans="1:38" ht="30.75" customHeight="1" x14ac:dyDescent="0.5">
      <c r="A1" s="9"/>
      <c r="B1" s="10" t="s">
        <v>78</v>
      </c>
      <c r="C1" s="13"/>
      <c r="D1" s="15"/>
      <c r="E1" s="15"/>
      <c r="F1" s="48"/>
      <c r="G1" s="48"/>
      <c r="H1" s="13"/>
      <c r="I1" s="14"/>
      <c r="J1" s="14"/>
      <c r="K1" s="65"/>
      <c r="L1" s="13"/>
      <c r="M1" s="14"/>
      <c r="N1" s="65"/>
      <c r="O1" s="65"/>
      <c r="P1" s="65"/>
      <c r="Q1" s="14"/>
      <c r="R1" s="14"/>
      <c r="S1" s="66"/>
      <c r="T1" s="66"/>
      <c r="U1" s="66"/>
      <c r="V1" s="66"/>
      <c r="W1" s="16"/>
      <c r="X1" s="66"/>
      <c r="Y1" s="16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5.75" customHeight="1" x14ac:dyDescent="0.25"/>
    <row r="3" spans="1:38" ht="24.95" customHeight="1" x14ac:dyDescent="0.35">
      <c r="A3" s="1"/>
      <c r="B3" s="23"/>
      <c r="C3" s="24"/>
      <c r="D3" s="26"/>
      <c r="E3" s="26"/>
      <c r="F3" s="50"/>
      <c r="G3" s="50"/>
      <c r="H3" s="24"/>
      <c r="I3" s="25"/>
      <c r="J3" s="101" t="s">
        <v>55</v>
      </c>
      <c r="K3" s="70"/>
      <c r="L3" s="71"/>
      <c r="M3" s="60"/>
      <c r="N3" s="70"/>
      <c r="O3" s="70"/>
      <c r="P3" s="70"/>
      <c r="Q3" s="101" t="s">
        <v>56</v>
      </c>
      <c r="R3" s="60"/>
      <c r="S3" s="72"/>
      <c r="T3" s="73"/>
      <c r="U3" s="73"/>
      <c r="V3" s="73"/>
      <c r="W3" s="28"/>
      <c r="X3" s="74" t="s">
        <v>1</v>
      </c>
      <c r="Y3" s="12" t="s">
        <v>0</v>
      </c>
      <c r="Z3" s="102" t="s">
        <v>57</v>
      </c>
      <c r="AA3" s="60"/>
      <c r="AB3" s="60"/>
      <c r="AC3" s="25"/>
      <c r="AD3" s="60"/>
      <c r="AE3" s="60"/>
      <c r="AF3" s="60"/>
      <c r="AG3" s="101" t="s">
        <v>58</v>
      </c>
      <c r="AH3" s="26"/>
      <c r="AI3" s="27"/>
      <c r="AJ3" s="28"/>
      <c r="AK3" s="28"/>
      <c r="AL3" s="28"/>
    </row>
    <row r="4" spans="1:38" ht="15.75" customHeight="1" x14ac:dyDescent="0.25">
      <c r="A4" s="1"/>
      <c r="B4" s="29" t="s">
        <v>2</v>
      </c>
      <c r="C4" s="30" t="s">
        <v>3</v>
      </c>
      <c r="D4" s="31"/>
      <c r="E4" s="31"/>
      <c r="F4" s="51"/>
      <c r="G4" s="51" t="s">
        <v>40</v>
      </c>
      <c r="H4" s="30" t="s">
        <v>1</v>
      </c>
      <c r="I4" s="12" t="s">
        <v>0</v>
      </c>
      <c r="J4" s="74" t="s">
        <v>59</v>
      </c>
      <c r="K4" s="75" t="s">
        <v>60</v>
      </c>
      <c r="L4" s="76" t="s">
        <v>61</v>
      </c>
      <c r="M4" s="74" t="s">
        <v>62</v>
      </c>
      <c r="N4" s="76" t="s">
        <v>63</v>
      </c>
      <c r="O4" s="76" t="s">
        <v>64</v>
      </c>
      <c r="P4" s="76"/>
      <c r="Q4" s="74" t="s">
        <v>59</v>
      </c>
      <c r="R4" s="75" t="s">
        <v>60</v>
      </c>
      <c r="S4" s="76" t="s">
        <v>61</v>
      </c>
      <c r="T4" s="74" t="s">
        <v>62</v>
      </c>
      <c r="U4" s="76" t="s">
        <v>63</v>
      </c>
      <c r="V4" s="76" t="s">
        <v>64</v>
      </c>
      <c r="W4" s="32"/>
      <c r="X4" s="77"/>
      <c r="Y4" s="32"/>
      <c r="Z4" s="74" t="s">
        <v>59</v>
      </c>
      <c r="AA4" s="75" t="s">
        <v>60</v>
      </c>
      <c r="AB4" s="76" t="s">
        <v>61</v>
      </c>
      <c r="AC4" s="74" t="s">
        <v>62</v>
      </c>
      <c r="AD4" s="76" t="s">
        <v>63</v>
      </c>
      <c r="AE4" s="76" t="s">
        <v>64</v>
      </c>
      <c r="AF4" s="51"/>
      <c r="AG4" s="74" t="s">
        <v>59</v>
      </c>
      <c r="AH4" s="75" t="s">
        <v>60</v>
      </c>
      <c r="AI4" s="76" t="s">
        <v>61</v>
      </c>
      <c r="AJ4" s="74" t="s">
        <v>62</v>
      </c>
      <c r="AK4" s="76" t="s">
        <v>63</v>
      </c>
      <c r="AL4" s="76" t="s">
        <v>64</v>
      </c>
    </row>
    <row r="5" spans="1:38" ht="15.75" customHeight="1" x14ac:dyDescent="0.25">
      <c r="A5" s="2"/>
      <c r="B5" s="34"/>
      <c r="C5" s="34"/>
      <c r="D5" s="45"/>
      <c r="E5" s="45"/>
      <c r="F5" s="52"/>
      <c r="G5" s="52"/>
      <c r="H5" s="34"/>
      <c r="I5" s="35"/>
      <c r="J5" s="78"/>
      <c r="K5" s="78"/>
      <c r="L5" s="78"/>
      <c r="M5" s="79"/>
      <c r="N5" s="78"/>
      <c r="O5" s="78"/>
      <c r="P5" s="79"/>
      <c r="Q5" s="79"/>
      <c r="R5" s="78"/>
      <c r="S5" s="78"/>
      <c r="T5" s="78"/>
      <c r="U5" s="78"/>
      <c r="V5" s="78"/>
      <c r="W5" s="36"/>
      <c r="X5" s="82"/>
      <c r="Y5" s="33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5.75" customHeight="1" x14ac:dyDescent="0.25">
      <c r="A6" s="2"/>
      <c r="B6" s="34" t="s">
        <v>5</v>
      </c>
      <c r="C6" s="34" t="s">
        <v>39</v>
      </c>
      <c r="D6" s="45">
        <v>259590</v>
      </c>
      <c r="E6" s="45">
        <v>160220</v>
      </c>
      <c r="F6" s="52">
        <v>36</v>
      </c>
      <c r="G6" s="52">
        <v>10</v>
      </c>
      <c r="H6" s="34">
        <v>2916</v>
      </c>
      <c r="I6" s="35">
        <v>500</v>
      </c>
      <c r="J6" s="78">
        <v>55</v>
      </c>
      <c r="K6" s="78">
        <v>0</v>
      </c>
      <c r="L6" s="78">
        <v>0</v>
      </c>
      <c r="M6" s="79">
        <v>0</v>
      </c>
      <c r="N6" s="78">
        <v>0</v>
      </c>
      <c r="O6" s="78">
        <v>0</v>
      </c>
      <c r="P6" s="79"/>
      <c r="Q6" s="79">
        <v>25</v>
      </c>
      <c r="R6" s="78">
        <v>0</v>
      </c>
      <c r="S6" s="78">
        <v>0</v>
      </c>
      <c r="T6" s="78">
        <v>0</v>
      </c>
      <c r="U6" s="78">
        <v>0</v>
      </c>
      <c r="V6" s="78">
        <v>0</v>
      </c>
      <c r="W6" s="36"/>
      <c r="X6" s="82">
        <v>6912</v>
      </c>
      <c r="Y6" s="33">
        <v>500</v>
      </c>
      <c r="Z6" s="122">
        <v>6340</v>
      </c>
      <c r="AA6" s="122">
        <v>6443</v>
      </c>
      <c r="AB6" s="122">
        <v>7680</v>
      </c>
      <c r="AC6" s="122">
        <v>13635</v>
      </c>
      <c r="AD6" s="122">
        <v>12879</v>
      </c>
      <c r="AE6" s="122">
        <v>7529</v>
      </c>
      <c r="AF6" s="122"/>
      <c r="AG6" s="122">
        <v>8855</v>
      </c>
      <c r="AH6" s="122">
        <v>13080</v>
      </c>
      <c r="AI6" s="122">
        <v>18305</v>
      </c>
      <c r="AJ6" s="122">
        <v>23025</v>
      </c>
      <c r="AK6" s="122">
        <v>32415</v>
      </c>
      <c r="AL6" s="122">
        <v>40135</v>
      </c>
    </row>
    <row r="7" spans="1:38" ht="15.75" customHeight="1" x14ac:dyDescent="0.25">
      <c r="A7" s="2"/>
      <c r="B7" s="34" t="s">
        <v>4</v>
      </c>
      <c r="C7" s="34">
        <v>1</v>
      </c>
      <c r="D7" s="45">
        <v>58414</v>
      </c>
      <c r="E7" s="45">
        <v>63486</v>
      </c>
      <c r="F7" s="52">
        <v>34</v>
      </c>
      <c r="G7" s="52">
        <v>9</v>
      </c>
      <c r="H7" s="34">
        <v>3456</v>
      </c>
      <c r="I7" s="35">
        <v>500</v>
      </c>
      <c r="J7" s="78">
        <v>0</v>
      </c>
      <c r="K7" s="78">
        <v>0</v>
      </c>
      <c r="L7" s="78">
        <v>0</v>
      </c>
      <c r="M7" s="79">
        <v>0</v>
      </c>
      <c r="N7" s="78">
        <v>0</v>
      </c>
      <c r="O7" s="78">
        <v>0</v>
      </c>
      <c r="P7" s="79"/>
      <c r="Q7" s="79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36"/>
      <c r="X7" s="82">
        <v>6912</v>
      </c>
      <c r="Y7" s="33">
        <v>500</v>
      </c>
      <c r="Z7" s="122">
        <v>673</v>
      </c>
      <c r="AA7" s="122">
        <v>1646</v>
      </c>
      <c r="AB7" s="122">
        <v>1166</v>
      </c>
      <c r="AC7" s="122">
        <v>1644</v>
      </c>
      <c r="AD7" s="122">
        <v>2093</v>
      </c>
      <c r="AE7" s="122">
        <v>1740</v>
      </c>
      <c r="AF7" s="122"/>
      <c r="AG7" s="122">
        <v>2275</v>
      </c>
      <c r="AH7" s="122">
        <v>4815</v>
      </c>
      <c r="AI7" s="122">
        <v>7430</v>
      </c>
      <c r="AJ7" s="122">
        <v>11180</v>
      </c>
      <c r="AK7" s="122">
        <v>1995</v>
      </c>
      <c r="AL7" s="122">
        <v>1695</v>
      </c>
    </row>
    <row r="8" spans="1:38" ht="15.75" customHeight="1" x14ac:dyDescent="0.25">
      <c r="A8" s="2"/>
      <c r="B8" s="34" t="s">
        <v>5</v>
      </c>
      <c r="C8" s="34" t="s">
        <v>38</v>
      </c>
      <c r="D8" s="45">
        <v>133011</v>
      </c>
      <c r="E8" s="45">
        <v>84768</v>
      </c>
      <c r="F8" s="52">
        <v>37</v>
      </c>
      <c r="G8" s="52">
        <v>10</v>
      </c>
      <c r="H8" s="34">
        <v>6912</v>
      </c>
      <c r="I8" s="35">
        <v>500</v>
      </c>
      <c r="J8" s="78">
        <v>56</v>
      </c>
      <c r="K8" s="78">
        <v>0</v>
      </c>
      <c r="L8" s="78">
        <v>0</v>
      </c>
      <c r="M8" s="79">
        <v>0</v>
      </c>
      <c r="N8" s="78">
        <v>0</v>
      </c>
      <c r="O8" s="78">
        <v>0</v>
      </c>
      <c r="P8" s="79"/>
      <c r="Q8" s="79">
        <v>30</v>
      </c>
      <c r="R8" s="78">
        <v>15</v>
      </c>
      <c r="S8" s="78">
        <v>5</v>
      </c>
      <c r="T8" s="78">
        <v>5</v>
      </c>
      <c r="U8" s="78">
        <v>0</v>
      </c>
      <c r="V8" s="78">
        <v>0</v>
      </c>
      <c r="W8" s="36"/>
      <c r="X8" s="82">
        <v>6912</v>
      </c>
      <c r="Y8" s="33">
        <v>500</v>
      </c>
      <c r="Z8" s="122">
        <v>1192</v>
      </c>
      <c r="AA8" s="122">
        <v>876</v>
      </c>
      <c r="AB8" s="122">
        <v>8779</v>
      </c>
      <c r="AC8" s="122">
        <v>1526</v>
      </c>
      <c r="AD8" s="122">
        <v>3433</v>
      </c>
      <c r="AE8" s="122">
        <v>6110</v>
      </c>
      <c r="AF8" s="122"/>
      <c r="AG8" s="122">
        <v>5305</v>
      </c>
      <c r="AH8" s="122">
        <v>10720</v>
      </c>
      <c r="AI8" s="122">
        <v>16005</v>
      </c>
      <c r="AJ8" s="122">
        <v>22455</v>
      </c>
      <c r="AK8" s="122">
        <v>4045</v>
      </c>
      <c r="AL8" s="122">
        <v>2650</v>
      </c>
    </row>
    <row r="9" spans="1:38" ht="15.75" customHeight="1" x14ac:dyDescent="0.25">
      <c r="A9" s="2"/>
      <c r="B9" s="34" t="s">
        <v>5</v>
      </c>
      <c r="C9" s="34" t="s">
        <v>37</v>
      </c>
      <c r="D9" s="45">
        <v>19505</v>
      </c>
      <c r="E9" s="45">
        <v>13070</v>
      </c>
      <c r="F9" s="52">
        <v>28</v>
      </c>
      <c r="G9" s="52">
        <v>12</v>
      </c>
      <c r="H9" s="34">
        <v>2592</v>
      </c>
      <c r="I9" s="35">
        <v>500</v>
      </c>
      <c r="J9" s="78">
        <v>487</v>
      </c>
      <c r="K9" s="78">
        <v>487</v>
      </c>
      <c r="L9" s="78">
        <v>427</v>
      </c>
      <c r="M9" s="79">
        <v>40</v>
      </c>
      <c r="N9" s="78">
        <v>60</v>
      </c>
      <c r="O9" s="78">
        <v>20</v>
      </c>
      <c r="P9" s="79"/>
      <c r="Q9" s="79">
        <v>365</v>
      </c>
      <c r="R9" s="78">
        <v>255</v>
      </c>
      <c r="S9" s="78">
        <v>350</v>
      </c>
      <c r="T9" s="78">
        <v>60</v>
      </c>
      <c r="U9" s="78">
        <v>35</v>
      </c>
      <c r="V9" s="78">
        <v>45</v>
      </c>
      <c r="W9" s="36"/>
      <c r="X9" s="82">
        <v>2592</v>
      </c>
      <c r="Y9" s="33">
        <v>500</v>
      </c>
      <c r="Z9" s="122">
        <v>26016</v>
      </c>
      <c r="AA9" s="122">
        <v>20946</v>
      </c>
      <c r="AB9" s="122">
        <v>260</v>
      </c>
      <c r="AC9" s="122">
        <v>1074</v>
      </c>
      <c r="AD9" s="122">
        <v>994</v>
      </c>
      <c r="AE9" s="122">
        <v>894</v>
      </c>
      <c r="AF9" s="122"/>
      <c r="AG9" s="122">
        <v>4250</v>
      </c>
      <c r="AH9" s="122">
        <v>13690</v>
      </c>
      <c r="AI9" s="122">
        <v>675</v>
      </c>
      <c r="AJ9" s="122">
        <v>945</v>
      </c>
      <c r="AK9" s="122">
        <v>625</v>
      </c>
      <c r="AL9" s="122">
        <v>730</v>
      </c>
    </row>
    <row r="10" spans="1:38" ht="15.75" customHeight="1" x14ac:dyDescent="0.25">
      <c r="A10" s="2"/>
      <c r="B10" s="34" t="s">
        <v>4</v>
      </c>
      <c r="C10" s="34">
        <v>2</v>
      </c>
      <c r="D10" s="45">
        <v>488396</v>
      </c>
      <c r="E10" s="45">
        <v>324364</v>
      </c>
      <c r="F10" s="52">
        <v>37</v>
      </c>
      <c r="G10" s="52">
        <v>11</v>
      </c>
      <c r="H10" s="34">
        <v>7776</v>
      </c>
      <c r="I10" s="35">
        <v>500</v>
      </c>
      <c r="J10" s="78">
        <v>332</v>
      </c>
      <c r="K10" s="78">
        <v>68</v>
      </c>
      <c r="L10" s="78">
        <v>102</v>
      </c>
      <c r="M10" s="79">
        <v>0</v>
      </c>
      <c r="N10" s="78">
        <v>0</v>
      </c>
      <c r="O10" s="78">
        <v>0</v>
      </c>
      <c r="P10" s="79"/>
      <c r="Q10" s="79">
        <v>200</v>
      </c>
      <c r="R10" s="78">
        <v>130</v>
      </c>
      <c r="S10" s="78">
        <v>70</v>
      </c>
      <c r="T10" s="78">
        <v>25</v>
      </c>
      <c r="U10" s="78">
        <v>25</v>
      </c>
      <c r="V10" s="78">
        <v>5</v>
      </c>
      <c r="W10" s="36"/>
      <c r="X10" s="82">
        <v>7776</v>
      </c>
      <c r="Y10" s="33">
        <v>500</v>
      </c>
      <c r="Z10" s="122">
        <v>1124</v>
      </c>
      <c r="AA10" s="122">
        <v>4201</v>
      </c>
      <c r="AB10" s="122">
        <v>6734</v>
      </c>
      <c r="AC10" s="122">
        <v>4731</v>
      </c>
      <c r="AD10" s="122">
        <v>3699</v>
      </c>
      <c r="AE10" s="122">
        <v>9761</v>
      </c>
      <c r="AF10" s="122"/>
      <c r="AG10" s="122">
        <v>10610</v>
      </c>
      <c r="AH10" s="122">
        <v>17995</v>
      </c>
      <c r="AI10" s="122">
        <v>24780</v>
      </c>
      <c r="AJ10" s="122">
        <v>34925</v>
      </c>
      <c r="AK10" s="122">
        <v>51225</v>
      </c>
      <c r="AL10" s="122">
        <v>63225</v>
      </c>
    </row>
    <row r="11" spans="1:38" ht="15.75" customHeight="1" x14ac:dyDescent="0.25">
      <c r="A11" s="2"/>
      <c r="B11" s="34" t="s">
        <v>5</v>
      </c>
      <c r="C11" s="34" t="s">
        <v>36</v>
      </c>
      <c r="D11" s="45">
        <v>135508</v>
      </c>
      <c r="E11" s="45">
        <v>98954</v>
      </c>
      <c r="F11" s="52">
        <v>34</v>
      </c>
      <c r="G11" s="52">
        <v>10</v>
      </c>
      <c r="H11" s="34">
        <v>6144</v>
      </c>
      <c r="I11" s="35">
        <v>500</v>
      </c>
      <c r="J11" s="78">
        <v>33</v>
      </c>
      <c r="K11" s="78">
        <v>66</v>
      </c>
      <c r="L11" s="78">
        <v>33</v>
      </c>
      <c r="M11" s="79">
        <v>66</v>
      </c>
      <c r="N11" s="78">
        <v>66</v>
      </c>
      <c r="O11" s="78">
        <v>0</v>
      </c>
      <c r="P11" s="79"/>
      <c r="Q11" s="79">
        <v>55</v>
      </c>
      <c r="R11" s="78">
        <v>45</v>
      </c>
      <c r="S11" s="78">
        <v>30</v>
      </c>
      <c r="T11" s="78">
        <v>30</v>
      </c>
      <c r="U11" s="78">
        <v>15</v>
      </c>
      <c r="V11" s="78">
        <v>0</v>
      </c>
      <c r="W11" s="36"/>
      <c r="X11" s="82">
        <v>6144</v>
      </c>
      <c r="Y11" s="33">
        <v>500</v>
      </c>
      <c r="Z11" s="122">
        <v>9172</v>
      </c>
      <c r="AA11" s="122">
        <v>6392</v>
      </c>
      <c r="AB11" s="122">
        <v>6425</v>
      </c>
      <c r="AC11" s="122">
        <v>8413</v>
      </c>
      <c r="AD11" s="122">
        <v>8180</v>
      </c>
      <c r="AE11" s="122">
        <v>5857</v>
      </c>
      <c r="AF11" s="122"/>
      <c r="AG11" s="122">
        <v>24445</v>
      </c>
      <c r="AH11" s="122">
        <v>24670</v>
      </c>
      <c r="AI11" s="122">
        <v>26975</v>
      </c>
      <c r="AJ11" s="122">
        <v>29775</v>
      </c>
      <c r="AK11" s="122">
        <v>34075</v>
      </c>
      <c r="AL11" s="122">
        <v>4240</v>
      </c>
    </row>
    <row r="12" spans="1:38" ht="15.75" customHeight="1" x14ac:dyDescent="0.25">
      <c r="A12" s="2"/>
      <c r="B12" s="37" t="s">
        <v>4</v>
      </c>
      <c r="C12" s="37">
        <v>3</v>
      </c>
      <c r="D12" s="40">
        <v>580194</v>
      </c>
      <c r="E12" s="40">
        <v>303590</v>
      </c>
      <c r="F12" s="53">
        <v>33</v>
      </c>
      <c r="G12" s="53">
        <v>9</v>
      </c>
      <c r="H12" s="37">
        <v>3888</v>
      </c>
      <c r="I12" s="35">
        <v>500</v>
      </c>
      <c r="J12" s="80">
        <v>0</v>
      </c>
      <c r="K12" s="80">
        <v>0</v>
      </c>
      <c r="L12" s="78">
        <v>0</v>
      </c>
      <c r="M12" s="81">
        <v>0</v>
      </c>
      <c r="N12" s="80">
        <v>0</v>
      </c>
      <c r="O12" s="78">
        <v>0</v>
      </c>
      <c r="P12" s="79"/>
      <c r="Q12" s="81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33"/>
      <c r="X12" s="82">
        <v>6912</v>
      </c>
      <c r="Y12" s="33">
        <v>500</v>
      </c>
      <c r="Z12" s="122">
        <v>3140</v>
      </c>
      <c r="AA12" s="122">
        <v>2274</v>
      </c>
      <c r="AB12" s="122">
        <v>2750</v>
      </c>
      <c r="AC12" s="122">
        <v>2434</v>
      </c>
      <c r="AD12" s="122">
        <v>8676</v>
      </c>
      <c r="AE12" s="122">
        <v>9472</v>
      </c>
      <c r="AF12" s="122"/>
      <c r="AG12" s="122">
        <v>22490</v>
      </c>
      <c r="AH12" s="122">
        <v>24320</v>
      </c>
      <c r="AI12" s="122">
        <v>27840</v>
      </c>
      <c r="AJ12" s="122">
        <v>32535</v>
      </c>
      <c r="AK12" s="122">
        <v>40100</v>
      </c>
      <c r="AL12" s="122">
        <v>45015</v>
      </c>
    </row>
    <row r="13" spans="1:38" ht="15.75" customHeight="1" x14ac:dyDescent="0.25">
      <c r="A13" s="2"/>
      <c r="B13" s="37" t="s">
        <v>5</v>
      </c>
      <c r="C13" s="37" t="s">
        <v>35</v>
      </c>
      <c r="D13" s="45">
        <v>59022</v>
      </c>
      <c r="E13" s="45">
        <v>34573</v>
      </c>
      <c r="F13" s="52">
        <v>36</v>
      </c>
      <c r="G13" s="52">
        <v>11</v>
      </c>
      <c r="H13" s="34">
        <v>9216</v>
      </c>
      <c r="I13" s="35">
        <v>500</v>
      </c>
      <c r="J13" s="78">
        <v>168</v>
      </c>
      <c r="K13" s="78">
        <v>198</v>
      </c>
      <c r="L13" s="78">
        <v>36</v>
      </c>
      <c r="M13" s="81">
        <v>54</v>
      </c>
      <c r="N13" s="78">
        <v>18</v>
      </c>
      <c r="O13" s="78">
        <v>54</v>
      </c>
      <c r="P13" s="79"/>
      <c r="Q13" s="81">
        <v>140</v>
      </c>
      <c r="R13" s="82">
        <v>135</v>
      </c>
      <c r="S13" s="82">
        <v>130</v>
      </c>
      <c r="T13" s="82">
        <v>80</v>
      </c>
      <c r="U13" s="82">
        <v>50</v>
      </c>
      <c r="V13" s="82">
        <v>30</v>
      </c>
      <c r="W13" s="33"/>
      <c r="X13" s="82">
        <v>9216</v>
      </c>
      <c r="Y13" s="33">
        <v>500</v>
      </c>
      <c r="Z13" s="122">
        <v>2237</v>
      </c>
      <c r="AA13" s="122">
        <v>1020</v>
      </c>
      <c r="AB13" s="122">
        <v>876</v>
      </c>
      <c r="AC13" s="122">
        <v>1871</v>
      </c>
      <c r="AD13" s="122">
        <v>945</v>
      </c>
      <c r="AE13" s="122">
        <v>1715</v>
      </c>
      <c r="AF13" s="122"/>
      <c r="AG13" s="122">
        <v>9050</v>
      </c>
      <c r="AH13" s="122">
        <v>9570</v>
      </c>
      <c r="AI13" s="122">
        <v>10790</v>
      </c>
      <c r="AJ13" s="122">
        <v>1415</v>
      </c>
      <c r="AK13" s="122">
        <v>1260</v>
      </c>
      <c r="AL13" s="122">
        <v>950</v>
      </c>
    </row>
    <row r="14" spans="1:38" ht="15.75" customHeight="1" x14ac:dyDescent="0.25">
      <c r="A14" s="2"/>
      <c r="B14" s="37" t="s">
        <v>4</v>
      </c>
      <c r="C14" s="37">
        <v>4</v>
      </c>
      <c r="D14" s="40">
        <v>42207</v>
      </c>
      <c r="E14" s="40">
        <v>21834</v>
      </c>
      <c r="F14" s="53">
        <v>36</v>
      </c>
      <c r="G14" s="53">
        <v>11</v>
      </c>
      <c r="H14" s="37">
        <v>4374</v>
      </c>
      <c r="I14" s="35">
        <v>500</v>
      </c>
      <c r="J14" s="80">
        <v>0</v>
      </c>
      <c r="K14" s="80">
        <v>0</v>
      </c>
      <c r="L14" s="78">
        <v>0</v>
      </c>
      <c r="M14" s="81">
        <v>0</v>
      </c>
      <c r="N14" s="80">
        <v>0</v>
      </c>
      <c r="O14" s="78">
        <v>0</v>
      </c>
      <c r="P14" s="79"/>
      <c r="Q14" s="81">
        <v>35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33"/>
      <c r="X14" s="82">
        <v>7776</v>
      </c>
      <c r="Y14" s="33">
        <v>500</v>
      </c>
      <c r="Z14" s="122">
        <v>1000</v>
      </c>
      <c r="AA14" s="122">
        <v>558</v>
      </c>
      <c r="AB14" s="122">
        <v>1058</v>
      </c>
      <c r="AC14" s="122">
        <v>145</v>
      </c>
      <c r="AD14" s="122">
        <v>116</v>
      </c>
      <c r="AE14" s="122">
        <v>145</v>
      </c>
      <c r="AF14" s="122"/>
      <c r="AG14" s="122">
        <v>3030</v>
      </c>
      <c r="AH14" s="122">
        <v>6545</v>
      </c>
      <c r="AI14" s="122">
        <v>610</v>
      </c>
      <c r="AJ14" s="122">
        <v>565</v>
      </c>
      <c r="AK14" s="122">
        <v>335</v>
      </c>
      <c r="AL14" s="122">
        <v>125</v>
      </c>
    </row>
    <row r="15" spans="1:38" ht="15.75" customHeight="1" x14ac:dyDescent="0.25">
      <c r="A15" s="2"/>
      <c r="B15" s="37" t="s">
        <v>6</v>
      </c>
      <c r="C15" s="37" t="s">
        <v>34</v>
      </c>
      <c r="D15" s="40">
        <v>10000000</v>
      </c>
      <c r="E15" s="40">
        <v>19477492</v>
      </c>
      <c r="F15" s="53">
        <v>36</v>
      </c>
      <c r="G15" s="53">
        <v>9</v>
      </c>
      <c r="H15" s="37">
        <v>6912</v>
      </c>
      <c r="I15" s="35">
        <v>500</v>
      </c>
      <c r="J15" s="80">
        <v>0</v>
      </c>
      <c r="K15" s="80">
        <v>0</v>
      </c>
      <c r="L15" s="78">
        <v>0</v>
      </c>
      <c r="M15" s="81">
        <v>0</v>
      </c>
      <c r="N15" s="80">
        <v>0</v>
      </c>
      <c r="O15" s="78">
        <v>0</v>
      </c>
      <c r="P15" s="79"/>
      <c r="Q15" s="81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33"/>
      <c r="X15" s="82">
        <v>6912</v>
      </c>
      <c r="Y15" s="33">
        <v>500</v>
      </c>
      <c r="Z15" s="87">
        <v>12464</v>
      </c>
      <c r="AA15" s="87">
        <v>0</v>
      </c>
      <c r="AB15" s="36">
        <v>24678</v>
      </c>
      <c r="AC15" s="46">
        <v>14420</v>
      </c>
      <c r="AD15" s="87">
        <v>15648</v>
      </c>
      <c r="AE15" s="36">
        <v>37142</v>
      </c>
      <c r="AF15" s="88"/>
      <c r="AG15" s="46">
        <v>36345</v>
      </c>
      <c r="AH15" s="45">
        <v>51460</v>
      </c>
      <c r="AI15" s="45">
        <v>69805</v>
      </c>
      <c r="AJ15" s="45">
        <v>93910</v>
      </c>
      <c r="AK15" s="45">
        <v>133625</v>
      </c>
      <c r="AL15" s="45">
        <v>163535</v>
      </c>
    </row>
    <row r="16" spans="1:38" ht="15.75" customHeight="1" x14ac:dyDescent="0.25">
      <c r="A16" s="2"/>
      <c r="B16" s="37" t="s">
        <v>5</v>
      </c>
      <c r="C16" s="37" t="s">
        <v>33</v>
      </c>
      <c r="D16" s="40">
        <v>83149</v>
      </c>
      <c r="E16" s="40">
        <v>30939</v>
      </c>
      <c r="F16" s="53">
        <v>36</v>
      </c>
      <c r="G16" s="53">
        <v>12</v>
      </c>
      <c r="H16" s="37">
        <v>5184</v>
      </c>
      <c r="I16" s="35">
        <v>500</v>
      </c>
      <c r="J16" s="80">
        <v>1130</v>
      </c>
      <c r="K16" s="80">
        <v>230</v>
      </c>
      <c r="L16" s="78">
        <v>149</v>
      </c>
      <c r="M16" s="81">
        <v>74</v>
      </c>
      <c r="N16" s="80">
        <v>30</v>
      </c>
      <c r="O16" s="78">
        <v>30</v>
      </c>
      <c r="P16" s="79"/>
      <c r="Q16" s="81">
        <v>510</v>
      </c>
      <c r="R16" s="82">
        <v>190</v>
      </c>
      <c r="S16" s="82">
        <v>120</v>
      </c>
      <c r="T16" s="82">
        <v>45</v>
      </c>
      <c r="U16" s="82">
        <v>35</v>
      </c>
      <c r="V16" s="82">
        <v>15</v>
      </c>
      <c r="W16" s="33"/>
      <c r="X16" s="82">
        <v>5184</v>
      </c>
      <c r="Y16" s="33">
        <v>500</v>
      </c>
      <c r="Z16" s="122">
        <v>652</v>
      </c>
      <c r="AA16" s="122">
        <v>1472</v>
      </c>
      <c r="AB16" s="122">
        <v>2405</v>
      </c>
      <c r="AC16" s="122">
        <v>593</v>
      </c>
      <c r="AD16" s="122">
        <v>565</v>
      </c>
      <c r="AE16" s="122">
        <v>476</v>
      </c>
      <c r="AF16" s="122"/>
      <c r="AG16" s="122">
        <v>5380</v>
      </c>
      <c r="AH16" s="122">
        <v>11775</v>
      </c>
      <c r="AI16" s="122">
        <v>18740</v>
      </c>
      <c r="AJ16" s="122">
        <v>1380</v>
      </c>
      <c r="AK16" s="122">
        <v>825</v>
      </c>
      <c r="AL16" s="122">
        <v>915</v>
      </c>
    </row>
    <row r="17" spans="1:38" ht="15.75" customHeight="1" x14ac:dyDescent="0.25">
      <c r="A17" s="2"/>
      <c r="B17" s="37" t="s">
        <v>4</v>
      </c>
      <c r="C17" s="37">
        <v>5</v>
      </c>
      <c r="D17" s="40">
        <v>382849</v>
      </c>
      <c r="E17" s="40">
        <v>299069</v>
      </c>
      <c r="F17" s="53">
        <v>38</v>
      </c>
      <c r="G17" s="53">
        <v>10</v>
      </c>
      <c r="H17" s="37">
        <v>5184</v>
      </c>
      <c r="I17" s="35">
        <v>500</v>
      </c>
      <c r="J17" s="80">
        <v>0</v>
      </c>
      <c r="K17" s="80">
        <v>108</v>
      </c>
      <c r="L17" s="78">
        <v>0</v>
      </c>
      <c r="M17" s="81">
        <v>54</v>
      </c>
      <c r="N17" s="80">
        <v>108</v>
      </c>
      <c r="O17" s="78">
        <v>54</v>
      </c>
      <c r="P17" s="79"/>
      <c r="Q17" s="81">
        <v>30</v>
      </c>
      <c r="R17" s="82">
        <v>40</v>
      </c>
      <c r="S17" s="82">
        <v>55</v>
      </c>
      <c r="T17" s="82">
        <v>40</v>
      </c>
      <c r="U17" s="82">
        <v>60</v>
      </c>
      <c r="V17" s="82">
        <v>45</v>
      </c>
      <c r="W17" s="33"/>
      <c r="X17" s="82">
        <v>5184</v>
      </c>
      <c r="Y17" s="33">
        <v>500</v>
      </c>
      <c r="Z17" s="122">
        <v>792</v>
      </c>
      <c r="AA17" s="122">
        <v>1710</v>
      </c>
      <c r="AB17" s="122">
        <v>3078</v>
      </c>
      <c r="AC17" s="122">
        <v>5308</v>
      </c>
      <c r="AD17" s="122">
        <v>2574</v>
      </c>
      <c r="AE17" s="122">
        <v>13602</v>
      </c>
      <c r="AF17" s="122"/>
      <c r="AG17" s="122">
        <v>10735</v>
      </c>
      <c r="AH17" s="122">
        <v>16280</v>
      </c>
      <c r="AI17" s="122">
        <v>23100</v>
      </c>
      <c r="AJ17" s="122">
        <v>31935</v>
      </c>
      <c r="AK17" s="122">
        <v>45610</v>
      </c>
      <c r="AL17" s="122">
        <v>56000</v>
      </c>
    </row>
    <row r="18" spans="1:38" ht="15.75" customHeight="1" x14ac:dyDescent="0.25">
      <c r="A18" s="2"/>
      <c r="B18" s="37" t="s">
        <v>5</v>
      </c>
      <c r="C18" s="37" t="s">
        <v>32</v>
      </c>
      <c r="D18" s="40">
        <v>887471</v>
      </c>
      <c r="E18" s="40">
        <v>329733</v>
      </c>
      <c r="F18" s="53">
        <v>39</v>
      </c>
      <c r="G18" s="53">
        <v>8</v>
      </c>
      <c r="H18" s="37">
        <v>2916</v>
      </c>
      <c r="I18" s="35">
        <v>500</v>
      </c>
      <c r="J18" s="80">
        <v>0</v>
      </c>
      <c r="K18" s="80">
        <v>0</v>
      </c>
      <c r="L18" s="78">
        <v>0</v>
      </c>
      <c r="M18" s="81">
        <v>0</v>
      </c>
      <c r="N18" s="80">
        <v>0</v>
      </c>
      <c r="O18" s="78">
        <v>0</v>
      </c>
      <c r="P18" s="79"/>
      <c r="Q18" s="81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33"/>
      <c r="X18" s="82">
        <v>9216</v>
      </c>
      <c r="Y18" s="33">
        <v>500</v>
      </c>
      <c r="Z18" s="122">
        <v>2119</v>
      </c>
      <c r="AA18" s="122">
        <v>4080</v>
      </c>
      <c r="AB18" s="122">
        <v>2000</v>
      </c>
      <c r="AC18" s="122">
        <v>15993</v>
      </c>
      <c r="AD18" s="122">
        <v>14666</v>
      </c>
      <c r="AE18" s="122">
        <v>14745</v>
      </c>
      <c r="AF18" s="122"/>
      <c r="AG18" s="122">
        <v>20375</v>
      </c>
      <c r="AH18" s="122">
        <v>22890</v>
      </c>
      <c r="AI18" s="122">
        <v>27275</v>
      </c>
      <c r="AJ18" s="122">
        <v>33295</v>
      </c>
      <c r="AK18" s="122">
        <v>43080</v>
      </c>
      <c r="AL18" s="122">
        <v>50620</v>
      </c>
    </row>
    <row r="19" spans="1:38" ht="15.75" customHeight="1" x14ac:dyDescent="0.25">
      <c r="A19" s="2"/>
      <c r="B19" s="34" t="s">
        <v>5</v>
      </c>
      <c r="C19" s="34" t="s">
        <v>31</v>
      </c>
      <c r="D19" s="45">
        <v>356864</v>
      </c>
      <c r="E19" s="45">
        <v>304634</v>
      </c>
      <c r="F19" s="52">
        <v>34</v>
      </c>
      <c r="G19" s="52">
        <v>10</v>
      </c>
      <c r="H19" s="34">
        <v>6912</v>
      </c>
      <c r="I19" s="35">
        <v>500</v>
      </c>
      <c r="J19" s="78">
        <v>57</v>
      </c>
      <c r="K19" s="78">
        <v>114</v>
      </c>
      <c r="L19" s="78">
        <v>114</v>
      </c>
      <c r="M19" s="81">
        <v>0</v>
      </c>
      <c r="N19" s="78">
        <v>0</v>
      </c>
      <c r="O19" s="78">
        <v>57</v>
      </c>
      <c r="P19" s="79"/>
      <c r="Q19" s="81">
        <v>30</v>
      </c>
      <c r="R19" s="82">
        <v>60</v>
      </c>
      <c r="S19" s="82">
        <v>55</v>
      </c>
      <c r="T19" s="82">
        <v>60</v>
      </c>
      <c r="U19" s="82">
        <v>10</v>
      </c>
      <c r="V19" s="82">
        <v>15</v>
      </c>
      <c r="W19" s="33"/>
      <c r="X19" s="82">
        <v>6912</v>
      </c>
      <c r="Y19" s="33">
        <v>500</v>
      </c>
      <c r="Z19" s="122">
        <v>8367</v>
      </c>
      <c r="AA19" s="122">
        <v>10599</v>
      </c>
      <c r="AB19" s="122">
        <v>3405</v>
      </c>
      <c r="AC19" s="122">
        <v>18396</v>
      </c>
      <c r="AD19" s="122">
        <v>17397</v>
      </c>
      <c r="AE19" s="122">
        <v>361040</v>
      </c>
      <c r="AF19" s="122"/>
      <c r="AG19" s="122">
        <v>5680</v>
      </c>
      <c r="AH19" s="122">
        <v>16125</v>
      </c>
      <c r="AI19" s="122">
        <v>26230</v>
      </c>
      <c r="AJ19" s="122">
        <v>36815</v>
      </c>
      <c r="AK19" s="122">
        <v>55590</v>
      </c>
      <c r="AL19" s="122">
        <v>72195</v>
      </c>
    </row>
    <row r="20" spans="1:38" ht="15.75" customHeight="1" x14ac:dyDescent="0.25">
      <c r="A20" s="8"/>
      <c r="B20" s="37" t="s">
        <v>4</v>
      </c>
      <c r="C20" s="37">
        <v>6</v>
      </c>
      <c r="D20" s="40">
        <v>770573</v>
      </c>
      <c r="E20" s="40">
        <v>728809</v>
      </c>
      <c r="F20" s="53">
        <v>38</v>
      </c>
      <c r="G20" s="53">
        <v>10</v>
      </c>
      <c r="H20" s="37">
        <v>7776</v>
      </c>
      <c r="I20" s="35">
        <v>500</v>
      </c>
      <c r="J20" s="80">
        <v>0</v>
      </c>
      <c r="K20" s="80">
        <v>0</v>
      </c>
      <c r="L20" s="78">
        <v>0</v>
      </c>
      <c r="M20" s="81">
        <v>100</v>
      </c>
      <c r="N20" s="80">
        <v>100</v>
      </c>
      <c r="O20" s="78">
        <v>100</v>
      </c>
      <c r="P20" s="79"/>
      <c r="Q20" s="81">
        <v>20</v>
      </c>
      <c r="R20" s="82">
        <v>25</v>
      </c>
      <c r="S20" s="82">
        <v>30</v>
      </c>
      <c r="T20" s="82">
        <v>40</v>
      </c>
      <c r="U20" s="82">
        <v>50</v>
      </c>
      <c r="V20" s="82">
        <v>60</v>
      </c>
      <c r="W20" s="33"/>
      <c r="X20" s="82">
        <v>6912</v>
      </c>
      <c r="Y20" s="33">
        <v>500</v>
      </c>
      <c r="Z20" s="122">
        <v>1838</v>
      </c>
      <c r="AA20" s="122">
        <v>2138</v>
      </c>
      <c r="AB20" s="122">
        <v>2219</v>
      </c>
      <c r="AC20" s="122">
        <v>2519</v>
      </c>
      <c r="AD20" s="122">
        <v>3276</v>
      </c>
      <c r="AE20" s="122">
        <v>18500</v>
      </c>
      <c r="AF20" s="122"/>
      <c r="AG20" s="122">
        <v>16905</v>
      </c>
      <c r="AH20" s="122">
        <v>22630</v>
      </c>
      <c r="AI20" s="122">
        <v>28310</v>
      </c>
      <c r="AJ20" s="122">
        <v>34555</v>
      </c>
      <c r="AK20" s="122">
        <v>43735</v>
      </c>
      <c r="AL20" s="122">
        <v>48720</v>
      </c>
    </row>
    <row r="21" spans="1:38" ht="15.75" customHeight="1" x14ac:dyDescent="0.25">
      <c r="A21" s="8"/>
      <c r="B21" s="37" t="s">
        <v>5</v>
      </c>
      <c r="C21" s="37" t="s">
        <v>30</v>
      </c>
      <c r="D21" s="40">
        <v>212867</v>
      </c>
      <c r="E21" s="40">
        <v>83232</v>
      </c>
      <c r="F21" s="53">
        <v>39</v>
      </c>
      <c r="G21" s="53">
        <v>12</v>
      </c>
      <c r="H21" s="37">
        <v>5184</v>
      </c>
      <c r="I21" s="35">
        <v>500</v>
      </c>
      <c r="J21" s="80">
        <v>1756</v>
      </c>
      <c r="K21" s="80">
        <v>126</v>
      </c>
      <c r="L21" s="78">
        <v>126</v>
      </c>
      <c r="M21" s="81">
        <v>84</v>
      </c>
      <c r="N21" s="80">
        <v>84</v>
      </c>
      <c r="O21" s="78">
        <v>42</v>
      </c>
      <c r="P21" s="79"/>
      <c r="Q21" s="81">
        <v>1175</v>
      </c>
      <c r="R21" s="82">
        <v>495</v>
      </c>
      <c r="S21" s="82">
        <v>690</v>
      </c>
      <c r="T21" s="82">
        <v>75</v>
      </c>
      <c r="U21" s="82">
        <v>70</v>
      </c>
      <c r="V21" s="82">
        <v>25</v>
      </c>
      <c r="W21" s="33"/>
      <c r="X21" s="82">
        <v>5184</v>
      </c>
      <c r="Y21" s="33">
        <v>500</v>
      </c>
      <c r="Z21" s="122">
        <v>217631</v>
      </c>
      <c r="AA21" s="122">
        <v>6142</v>
      </c>
      <c r="AB21" s="122">
        <v>4848</v>
      </c>
      <c r="AC21" s="122">
        <v>1924</v>
      </c>
      <c r="AD21" s="122">
        <v>4764</v>
      </c>
      <c r="AE21" s="122">
        <v>3596</v>
      </c>
      <c r="AF21" s="122"/>
      <c r="AG21" s="122">
        <v>10745</v>
      </c>
      <c r="AH21" s="122">
        <v>33510</v>
      </c>
      <c r="AI21" s="122">
        <v>53580</v>
      </c>
      <c r="AJ21" s="122">
        <v>77275</v>
      </c>
      <c r="AK21" s="122">
        <v>3675</v>
      </c>
      <c r="AL21" s="122">
        <v>3430</v>
      </c>
    </row>
    <row r="22" spans="1:38" ht="15.75" customHeight="1" x14ac:dyDescent="0.25">
      <c r="A22" s="8"/>
      <c r="B22" s="37" t="s">
        <v>5</v>
      </c>
      <c r="C22" s="37" t="s">
        <v>29</v>
      </c>
      <c r="D22" s="40">
        <v>250000</v>
      </c>
      <c r="E22" s="45">
        <v>64861</v>
      </c>
      <c r="F22" s="52">
        <v>37</v>
      </c>
      <c r="G22" s="52">
        <v>10</v>
      </c>
      <c r="H22" s="34">
        <v>5184</v>
      </c>
      <c r="I22" s="35">
        <v>500</v>
      </c>
      <c r="J22" s="78">
        <v>120</v>
      </c>
      <c r="K22" s="78">
        <v>0</v>
      </c>
      <c r="L22" s="78">
        <v>0</v>
      </c>
      <c r="M22" s="81">
        <v>0</v>
      </c>
      <c r="N22" s="78">
        <v>0</v>
      </c>
      <c r="O22" s="78">
        <v>0</v>
      </c>
      <c r="P22" s="79"/>
      <c r="Q22" s="81">
        <v>15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33"/>
      <c r="X22" s="82">
        <v>9216</v>
      </c>
      <c r="Y22" s="33">
        <v>500</v>
      </c>
      <c r="Z22" s="122">
        <v>3017</v>
      </c>
      <c r="AA22" s="122">
        <v>932</v>
      </c>
      <c r="AB22" s="122">
        <v>6525</v>
      </c>
      <c r="AC22" s="122">
        <v>537</v>
      </c>
      <c r="AD22" s="122">
        <v>559</v>
      </c>
      <c r="AE22" s="122">
        <v>644</v>
      </c>
      <c r="AF22" s="122"/>
      <c r="AG22" s="122">
        <v>9895</v>
      </c>
      <c r="AH22" s="122">
        <v>17245</v>
      </c>
      <c r="AI22" s="122">
        <v>24950</v>
      </c>
      <c r="AJ22" s="122">
        <v>35010</v>
      </c>
      <c r="AK22" s="122">
        <v>1680</v>
      </c>
      <c r="AL22" s="122">
        <v>1865</v>
      </c>
    </row>
    <row r="23" spans="1:38" ht="15.75" customHeight="1" x14ac:dyDescent="0.25">
      <c r="A23" s="8"/>
      <c r="B23" s="38" t="s">
        <v>4</v>
      </c>
      <c r="C23" s="38">
        <v>7</v>
      </c>
      <c r="D23" s="45">
        <v>1857142</v>
      </c>
      <c r="E23" s="46">
        <v>591474</v>
      </c>
      <c r="F23" s="54">
        <v>37</v>
      </c>
      <c r="G23" s="54">
        <v>10</v>
      </c>
      <c r="H23" s="41">
        <v>9216</v>
      </c>
      <c r="I23" s="42">
        <v>500</v>
      </c>
      <c r="J23" s="79">
        <v>0</v>
      </c>
      <c r="K23" s="79">
        <v>0</v>
      </c>
      <c r="L23" s="79">
        <v>0</v>
      </c>
      <c r="M23" s="81">
        <v>100</v>
      </c>
      <c r="N23" s="79">
        <v>0</v>
      </c>
      <c r="O23" s="79">
        <v>0</v>
      </c>
      <c r="P23" s="79"/>
      <c r="Q23" s="81">
        <v>25</v>
      </c>
      <c r="R23" s="82">
        <v>25</v>
      </c>
      <c r="S23" s="82">
        <v>30</v>
      </c>
      <c r="T23" s="82">
        <v>35</v>
      </c>
      <c r="U23" s="82">
        <v>45</v>
      </c>
      <c r="V23" s="82">
        <v>55</v>
      </c>
      <c r="W23" s="33"/>
      <c r="X23" s="82">
        <v>9216</v>
      </c>
      <c r="Y23" s="33">
        <v>500</v>
      </c>
      <c r="Z23" s="36">
        <v>3635</v>
      </c>
      <c r="AA23" s="36">
        <v>2841</v>
      </c>
      <c r="AB23" s="36">
        <v>4776</v>
      </c>
      <c r="AC23" s="46">
        <v>11657</v>
      </c>
      <c r="AD23" s="36">
        <v>12898</v>
      </c>
      <c r="AE23" s="36">
        <v>3488</v>
      </c>
      <c r="AF23" s="88"/>
      <c r="AG23" s="46">
        <v>34100</v>
      </c>
      <c r="AH23" s="45">
        <v>43495</v>
      </c>
      <c r="AI23" s="45">
        <v>54670</v>
      </c>
      <c r="AJ23" s="45">
        <v>68840</v>
      </c>
      <c r="AK23" s="45">
        <v>89470</v>
      </c>
      <c r="AL23" s="45">
        <v>103490</v>
      </c>
    </row>
    <row r="24" spans="1:38" ht="15.75" customHeight="1" x14ac:dyDescent="0.25">
      <c r="A24" s="8"/>
      <c r="B24" s="38" t="s">
        <v>5</v>
      </c>
      <c r="C24" s="38" t="s">
        <v>28</v>
      </c>
      <c r="D24" s="40">
        <v>43224</v>
      </c>
      <c r="E24" s="46">
        <v>34443</v>
      </c>
      <c r="F24" s="54">
        <v>31</v>
      </c>
      <c r="G24" s="54">
        <v>13</v>
      </c>
      <c r="H24" s="41">
        <v>2592</v>
      </c>
      <c r="I24" s="42">
        <v>500</v>
      </c>
      <c r="J24" s="79">
        <v>3694</v>
      </c>
      <c r="K24" s="79">
        <v>4818</v>
      </c>
      <c r="L24" s="79">
        <v>644</v>
      </c>
      <c r="M24" s="81">
        <v>3372</v>
      </c>
      <c r="N24" s="79">
        <v>1400</v>
      </c>
      <c r="O24" s="79">
        <v>276</v>
      </c>
      <c r="P24" s="79"/>
      <c r="Q24" s="81">
        <v>11215</v>
      </c>
      <c r="R24" s="82">
        <v>15035</v>
      </c>
      <c r="S24" s="82">
        <v>19960</v>
      </c>
      <c r="T24" s="82">
        <v>2765</v>
      </c>
      <c r="U24" s="82">
        <v>1470</v>
      </c>
      <c r="V24" s="82">
        <v>1030</v>
      </c>
      <c r="W24" s="33"/>
      <c r="X24" s="82">
        <v>2592</v>
      </c>
      <c r="Y24" s="33">
        <v>500</v>
      </c>
      <c r="Z24" s="122">
        <v>2478</v>
      </c>
      <c r="AA24" s="122">
        <v>6514</v>
      </c>
      <c r="AB24" s="122">
        <v>2662</v>
      </c>
      <c r="AC24" s="122">
        <v>2524</v>
      </c>
      <c r="AD24" s="122">
        <v>1446</v>
      </c>
      <c r="AE24" s="122">
        <v>1630</v>
      </c>
      <c r="AF24" s="122"/>
      <c r="AG24" s="46">
        <v>11215</v>
      </c>
      <c r="AH24" s="45">
        <v>15035</v>
      </c>
      <c r="AI24" s="45">
        <v>19960</v>
      </c>
      <c r="AJ24" s="45">
        <v>2765</v>
      </c>
      <c r="AK24" s="45">
        <v>1470</v>
      </c>
      <c r="AL24" s="45">
        <v>1030</v>
      </c>
    </row>
    <row r="25" spans="1:38" ht="15.75" customHeight="1" x14ac:dyDescent="0.25">
      <c r="A25" s="8"/>
      <c r="B25" s="38" t="s">
        <v>5</v>
      </c>
      <c r="C25" s="38" t="s">
        <v>27</v>
      </c>
      <c r="D25" s="40">
        <v>217209</v>
      </c>
      <c r="E25" s="46">
        <v>114295</v>
      </c>
      <c r="F25" s="54">
        <v>33</v>
      </c>
      <c r="G25" s="54">
        <v>11</v>
      </c>
      <c r="H25" s="41">
        <v>7776</v>
      </c>
      <c r="I25" s="42">
        <v>500</v>
      </c>
      <c r="J25" s="79">
        <v>201</v>
      </c>
      <c r="K25" s="79">
        <v>32</v>
      </c>
      <c r="L25" s="79">
        <v>96</v>
      </c>
      <c r="M25" s="81">
        <v>201</v>
      </c>
      <c r="N25" s="79">
        <v>96</v>
      </c>
      <c r="O25" s="79">
        <v>32</v>
      </c>
      <c r="P25" s="79"/>
      <c r="Q25" s="81">
        <v>100</v>
      </c>
      <c r="R25" s="82">
        <v>110</v>
      </c>
      <c r="S25" s="82">
        <v>125</v>
      </c>
      <c r="T25" s="82">
        <v>90</v>
      </c>
      <c r="U25" s="82">
        <v>95</v>
      </c>
      <c r="V25" s="82">
        <v>55</v>
      </c>
      <c r="W25" s="33"/>
      <c r="X25" s="82">
        <v>5184</v>
      </c>
      <c r="Y25" s="33">
        <v>500</v>
      </c>
      <c r="Z25" s="122">
        <v>3192</v>
      </c>
      <c r="AA25" s="122">
        <v>6247</v>
      </c>
      <c r="AB25" s="122">
        <v>6046</v>
      </c>
      <c r="AC25" s="122">
        <v>8429</v>
      </c>
      <c r="AD25" s="122">
        <v>225949</v>
      </c>
      <c r="AE25" s="122">
        <v>6151</v>
      </c>
      <c r="AF25" s="122"/>
      <c r="AG25" s="122">
        <v>11105</v>
      </c>
      <c r="AH25" s="122">
        <v>17320</v>
      </c>
      <c r="AI25" s="122">
        <v>25670</v>
      </c>
      <c r="AJ25" s="122">
        <v>38250</v>
      </c>
      <c r="AK25" s="122">
        <v>61585</v>
      </c>
      <c r="AL25" s="122">
        <v>81575</v>
      </c>
    </row>
    <row r="26" spans="1:38" ht="15.75" customHeight="1" x14ac:dyDescent="0.25">
      <c r="A26" s="8"/>
      <c r="B26" s="38" t="s">
        <v>4</v>
      </c>
      <c r="C26" s="38">
        <v>8</v>
      </c>
      <c r="D26" s="40">
        <v>151133</v>
      </c>
      <c r="E26" s="46">
        <v>178846</v>
      </c>
      <c r="F26" s="54">
        <v>39</v>
      </c>
      <c r="G26" s="54">
        <v>10</v>
      </c>
      <c r="H26" s="41">
        <v>5184</v>
      </c>
      <c r="I26" s="42">
        <v>500</v>
      </c>
      <c r="J26" s="79">
        <v>0</v>
      </c>
      <c r="K26" s="79">
        <v>0</v>
      </c>
      <c r="L26" s="79">
        <v>0</v>
      </c>
      <c r="M26" s="81">
        <v>0</v>
      </c>
      <c r="N26" s="79">
        <v>0</v>
      </c>
      <c r="O26" s="79">
        <v>0</v>
      </c>
      <c r="P26" s="79"/>
      <c r="Q26" s="81">
        <v>15</v>
      </c>
      <c r="R26" s="82">
        <v>20</v>
      </c>
      <c r="S26" s="82">
        <v>0</v>
      </c>
      <c r="T26" s="82">
        <v>0</v>
      </c>
      <c r="U26" s="82">
        <v>0</v>
      </c>
      <c r="V26" s="82">
        <v>0</v>
      </c>
      <c r="W26" s="33"/>
      <c r="X26" s="82">
        <v>5184</v>
      </c>
      <c r="Y26" s="33">
        <v>500</v>
      </c>
      <c r="Z26" s="122">
        <v>4093</v>
      </c>
      <c r="AA26" s="122">
        <v>765</v>
      </c>
      <c r="AB26" s="122">
        <v>540</v>
      </c>
      <c r="AC26" s="122">
        <v>2259</v>
      </c>
      <c r="AD26" s="122">
        <v>153242</v>
      </c>
      <c r="AE26" s="122">
        <v>710</v>
      </c>
      <c r="AF26" s="122"/>
      <c r="AG26" s="122">
        <v>6585</v>
      </c>
      <c r="AH26" s="122">
        <v>8135</v>
      </c>
      <c r="AI26" s="122">
        <v>10140</v>
      </c>
      <c r="AJ26" s="122">
        <v>11995</v>
      </c>
      <c r="AK26" s="122">
        <v>15075</v>
      </c>
      <c r="AL26" s="122">
        <v>17185</v>
      </c>
    </row>
    <row r="27" spans="1:38" ht="15.75" customHeight="1" x14ac:dyDescent="0.25">
      <c r="A27" s="8"/>
      <c r="B27" s="38" t="s">
        <v>5</v>
      </c>
      <c r="C27" s="38" t="s">
        <v>26</v>
      </c>
      <c r="D27" s="40">
        <v>7797</v>
      </c>
      <c r="E27" s="46">
        <v>5274</v>
      </c>
      <c r="F27" s="54">
        <v>30</v>
      </c>
      <c r="G27" s="54">
        <v>12</v>
      </c>
      <c r="H27" s="41">
        <v>7776</v>
      </c>
      <c r="I27" s="42">
        <v>500</v>
      </c>
      <c r="J27" s="79">
        <v>0</v>
      </c>
      <c r="K27" s="79">
        <v>0</v>
      </c>
      <c r="L27" s="79">
        <v>0</v>
      </c>
      <c r="M27" s="81">
        <v>0</v>
      </c>
      <c r="N27" s="79">
        <v>0</v>
      </c>
      <c r="O27" s="79">
        <v>0</v>
      </c>
      <c r="P27" s="79"/>
      <c r="Q27" s="81">
        <v>90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33"/>
      <c r="X27" s="82">
        <v>7776</v>
      </c>
      <c r="Y27" s="33">
        <v>500</v>
      </c>
      <c r="Z27" s="122">
        <v>290</v>
      </c>
      <c r="AA27" s="122">
        <v>0</v>
      </c>
      <c r="AB27" s="122">
        <v>145</v>
      </c>
      <c r="AC27" s="122">
        <v>0</v>
      </c>
      <c r="AD27" s="122">
        <v>145</v>
      </c>
      <c r="AE27" s="122">
        <v>0</v>
      </c>
      <c r="AF27" s="122"/>
      <c r="AG27" s="122">
        <v>2090</v>
      </c>
      <c r="AH27" s="122">
        <v>175</v>
      </c>
      <c r="AI27" s="122">
        <v>30</v>
      </c>
      <c r="AJ27" s="122">
        <v>45</v>
      </c>
      <c r="AK27" s="122">
        <v>25</v>
      </c>
      <c r="AL27" s="122">
        <v>30</v>
      </c>
    </row>
    <row r="28" spans="1:38" ht="15.75" customHeight="1" x14ac:dyDescent="0.25">
      <c r="A28" s="8"/>
      <c r="B28" s="38" t="s">
        <v>6</v>
      </c>
      <c r="C28" s="38" t="s">
        <v>25</v>
      </c>
      <c r="D28" s="40">
        <v>100570</v>
      </c>
      <c r="E28" s="46">
        <v>26810</v>
      </c>
      <c r="F28" s="54">
        <v>33</v>
      </c>
      <c r="G28" s="54">
        <v>13</v>
      </c>
      <c r="H28" s="41">
        <v>3888</v>
      </c>
      <c r="I28" s="42">
        <v>500</v>
      </c>
      <c r="J28" s="79">
        <v>925</v>
      </c>
      <c r="K28" s="79">
        <v>102897</v>
      </c>
      <c r="L28" s="79">
        <v>1626</v>
      </c>
      <c r="M28" s="81">
        <v>1738</v>
      </c>
      <c r="N28" s="79">
        <v>1009</v>
      </c>
      <c r="O28" s="79">
        <v>224</v>
      </c>
      <c r="P28" s="79"/>
      <c r="Q28" s="81">
        <v>7505</v>
      </c>
      <c r="R28" s="82">
        <v>24920</v>
      </c>
      <c r="S28" s="82">
        <v>2185</v>
      </c>
      <c r="T28" s="82">
        <v>448</v>
      </c>
      <c r="U28" s="82">
        <v>745</v>
      </c>
      <c r="V28" s="82">
        <v>320</v>
      </c>
      <c r="W28" s="33"/>
      <c r="X28" s="82">
        <v>3888</v>
      </c>
      <c r="Y28" s="33">
        <v>500</v>
      </c>
      <c r="Z28" s="122">
        <v>102224</v>
      </c>
      <c r="AA28" s="122">
        <v>3028</v>
      </c>
      <c r="AB28" s="122">
        <v>2579</v>
      </c>
      <c r="AC28" s="122">
        <v>1598</v>
      </c>
      <c r="AD28" s="122">
        <v>953</v>
      </c>
      <c r="AE28" s="122">
        <v>196</v>
      </c>
      <c r="AF28" s="122"/>
      <c r="AG28" s="46">
        <v>7505</v>
      </c>
      <c r="AH28" s="45">
        <v>24920</v>
      </c>
      <c r="AI28" s="45">
        <v>2185</v>
      </c>
      <c r="AJ28" s="45">
        <v>448</v>
      </c>
      <c r="AK28" s="45">
        <v>745</v>
      </c>
      <c r="AL28" s="45">
        <v>320</v>
      </c>
    </row>
    <row r="29" spans="1:38" ht="15.75" customHeight="1" x14ac:dyDescent="0.25">
      <c r="A29" s="8"/>
      <c r="B29" s="38" t="s">
        <v>4</v>
      </c>
      <c r="C29" s="38">
        <v>9</v>
      </c>
      <c r="D29" s="40">
        <v>34034</v>
      </c>
      <c r="E29" s="46">
        <v>26882</v>
      </c>
      <c r="F29" s="54">
        <v>35</v>
      </c>
      <c r="G29" s="54">
        <v>11</v>
      </c>
      <c r="H29" s="41">
        <v>3456</v>
      </c>
      <c r="I29" s="42">
        <v>500</v>
      </c>
      <c r="J29" s="79">
        <v>0</v>
      </c>
      <c r="K29" s="79">
        <v>0</v>
      </c>
      <c r="L29" s="79">
        <v>0</v>
      </c>
      <c r="M29" s="81">
        <v>0</v>
      </c>
      <c r="N29" s="79">
        <v>0</v>
      </c>
      <c r="O29" s="79">
        <v>0</v>
      </c>
      <c r="P29" s="79"/>
      <c r="Q29" s="81">
        <v>25</v>
      </c>
      <c r="R29" s="82">
        <v>30</v>
      </c>
      <c r="S29" s="82">
        <v>35</v>
      </c>
      <c r="T29" s="82">
        <v>0</v>
      </c>
      <c r="U29" s="82">
        <v>0</v>
      </c>
      <c r="V29" s="82">
        <v>0</v>
      </c>
      <c r="W29" s="33"/>
      <c r="X29" s="82">
        <v>6912</v>
      </c>
      <c r="Y29" s="33">
        <v>500</v>
      </c>
      <c r="Z29" s="122">
        <v>1299</v>
      </c>
      <c r="AA29" s="122">
        <v>1572</v>
      </c>
      <c r="AB29" s="122">
        <v>2247</v>
      </c>
      <c r="AC29" s="122">
        <v>669</v>
      </c>
      <c r="AD29" s="122">
        <v>234</v>
      </c>
      <c r="AE29" s="122">
        <v>825</v>
      </c>
      <c r="AF29" s="122"/>
      <c r="AG29" s="122">
        <v>6510</v>
      </c>
      <c r="AH29" s="122">
        <v>6820</v>
      </c>
      <c r="AI29" s="122">
        <v>7720</v>
      </c>
      <c r="AJ29" s="122">
        <v>695</v>
      </c>
      <c r="AK29" s="122">
        <v>450</v>
      </c>
      <c r="AL29" s="122">
        <v>370</v>
      </c>
    </row>
    <row r="30" spans="1:38" ht="15.75" customHeight="1" x14ac:dyDescent="0.25">
      <c r="A30" s="8"/>
      <c r="B30" s="38" t="s">
        <v>5</v>
      </c>
      <c r="C30" s="38" t="s">
        <v>24</v>
      </c>
      <c r="D30" s="40">
        <v>137121</v>
      </c>
      <c r="E30" s="46">
        <v>86103</v>
      </c>
      <c r="F30" s="54">
        <v>35</v>
      </c>
      <c r="G30" s="54">
        <v>12</v>
      </c>
      <c r="H30" s="41">
        <v>9216</v>
      </c>
      <c r="I30" s="42">
        <v>500</v>
      </c>
      <c r="J30" s="79">
        <v>444</v>
      </c>
      <c r="K30" s="79">
        <v>606</v>
      </c>
      <c r="L30" s="79">
        <v>471</v>
      </c>
      <c r="M30" s="81">
        <v>438</v>
      </c>
      <c r="N30" s="79">
        <v>162</v>
      </c>
      <c r="O30" s="79">
        <v>81</v>
      </c>
      <c r="P30" s="79"/>
      <c r="Q30" s="81">
        <v>840</v>
      </c>
      <c r="R30" s="82">
        <v>850</v>
      </c>
      <c r="S30" s="82">
        <v>810</v>
      </c>
      <c r="T30" s="82">
        <v>330</v>
      </c>
      <c r="U30" s="82">
        <v>235</v>
      </c>
      <c r="V30" s="82">
        <v>190</v>
      </c>
      <c r="W30" s="33"/>
      <c r="X30" s="82">
        <v>9216</v>
      </c>
      <c r="Y30" s="33">
        <v>500</v>
      </c>
      <c r="Z30" s="122">
        <v>3455</v>
      </c>
      <c r="AA30" s="122">
        <v>3422</v>
      </c>
      <c r="AB30" s="122">
        <v>4936</v>
      </c>
      <c r="AC30" s="122">
        <v>137121</v>
      </c>
      <c r="AD30" s="122">
        <v>1035</v>
      </c>
      <c r="AE30" s="122">
        <v>540</v>
      </c>
      <c r="AF30" s="122"/>
      <c r="AG30" s="122">
        <v>14300</v>
      </c>
      <c r="AH30" s="122">
        <v>14870</v>
      </c>
      <c r="AI30" s="122">
        <v>16510</v>
      </c>
      <c r="AJ30" s="122">
        <v>18190</v>
      </c>
      <c r="AK30" s="122">
        <v>20850</v>
      </c>
      <c r="AL30" s="122">
        <v>2130</v>
      </c>
    </row>
    <row r="31" spans="1:38" ht="15.75" customHeight="1" x14ac:dyDescent="0.25">
      <c r="A31" s="8"/>
      <c r="B31" s="38" t="s">
        <v>6</v>
      </c>
      <c r="C31" s="38" t="s">
        <v>22</v>
      </c>
      <c r="D31" s="40">
        <v>116634</v>
      </c>
      <c r="E31" s="46">
        <v>171263</v>
      </c>
      <c r="F31" s="54">
        <v>35</v>
      </c>
      <c r="G31" s="54">
        <v>9</v>
      </c>
      <c r="H31" s="41">
        <v>9216</v>
      </c>
      <c r="I31" s="42">
        <v>500</v>
      </c>
      <c r="J31" s="79">
        <v>0</v>
      </c>
      <c r="K31" s="79">
        <v>0</v>
      </c>
      <c r="L31" s="79">
        <v>0</v>
      </c>
      <c r="M31" s="81">
        <v>0</v>
      </c>
      <c r="N31" s="79">
        <v>0</v>
      </c>
      <c r="O31" s="79">
        <v>0</v>
      </c>
      <c r="P31" s="79"/>
      <c r="Q31" s="81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33"/>
      <c r="X31" s="82">
        <v>9216</v>
      </c>
      <c r="Y31" s="33">
        <v>500</v>
      </c>
      <c r="Z31" s="122">
        <v>5501</v>
      </c>
      <c r="AA31" s="122">
        <v>5829</v>
      </c>
      <c r="AB31" s="122">
        <v>5789</v>
      </c>
      <c r="AC31" s="122">
        <v>130279</v>
      </c>
      <c r="AD31" s="122">
        <v>9369</v>
      </c>
      <c r="AE31" s="122">
        <v>9427</v>
      </c>
      <c r="AF31" s="122"/>
      <c r="AG31" s="122">
        <v>8315</v>
      </c>
      <c r="AH31" s="122">
        <v>10000</v>
      </c>
      <c r="AI31" s="122">
        <v>11310</v>
      </c>
      <c r="AJ31" s="122">
        <v>12835</v>
      </c>
      <c r="AK31" s="122">
        <v>15620</v>
      </c>
      <c r="AL31" s="122">
        <v>17470</v>
      </c>
    </row>
    <row r="32" spans="1:38" ht="15.75" customHeight="1" x14ac:dyDescent="0.25">
      <c r="A32" s="8"/>
      <c r="B32" s="38" t="s">
        <v>4</v>
      </c>
      <c r="C32" s="38">
        <v>10</v>
      </c>
      <c r="D32" s="40">
        <v>4506</v>
      </c>
      <c r="E32" s="46">
        <v>3266</v>
      </c>
      <c r="F32" s="54">
        <v>17</v>
      </c>
      <c r="G32" s="54">
        <v>13</v>
      </c>
      <c r="H32" s="41">
        <v>2592</v>
      </c>
      <c r="I32" s="42">
        <v>500</v>
      </c>
      <c r="J32" s="79">
        <v>5091</v>
      </c>
      <c r="K32" s="79">
        <v>195</v>
      </c>
      <c r="L32" s="79">
        <v>65</v>
      </c>
      <c r="M32" s="81">
        <v>0</v>
      </c>
      <c r="N32" s="79">
        <v>0</v>
      </c>
      <c r="O32" s="79">
        <v>0</v>
      </c>
      <c r="P32" s="79"/>
      <c r="Q32" s="81">
        <v>1147</v>
      </c>
      <c r="R32" s="82">
        <v>160</v>
      </c>
      <c r="S32" s="82">
        <v>50</v>
      </c>
      <c r="T32" s="82">
        <v>0</v>
      </c>
      <c r="U32" s="82">
        <v>0</v>
      </c>
      <c r="V32" s="82">
        <v>0</v>
      </c>
      <c r="W32" s="33"/>
      <c r="X32" s="82">
        <v>2592</v>
      </c>
      <c r="Y32" s="33">
        <v>500</v>
      </c>
      <c r="Z32" s="122">
        <v>4961</v>
      </c>
      <c r="AA32" s="122">
        <v>130</v>
      </c>
      <c r="AB32" s="122">
        <v>65</v>
      </c>
      <c r="AC32" s="122">
        <v>0</v>
      </c>
      <c r="AD32" s="122">
        <v>0</v>
      </c>
      <c r="AE32" s="122">
        <v>0</v>
      </c>
      <c r="AF32" s="122"/>
      <c r="AG32" s="46">
        <v>1147</v>
      </c>
      <c r="AH32" s="45">
        <v>160</v>
      </c>
      <c r="AI32" s="45">
        <v>50</v>
      </c>
      <c r="AJ32" s="45">
        <v>0</v>
      </c>
      <c r="AK32" s="45">
        <v>0</v>
      </c>
      <c r="AL32" s="45">
        <v>0</v>
      </c>
    </row>
    <row r="33" spans="1:38" ht="15.75" customHeight="1" x14ac:dyDescent="0.25">
      <c r="A33" s="8"/>
      <c r="B33" s="38" t="s">
        <v>6</v>
      </c>
      <c r="C33" s="38" t="s">
        <v>21</v>
      </c>
      <c r="D33" s="40">
        <v>166666</v>
      </c>
      <c r="E33" s="46">
        <v>204315</v>
      </c>
      <c r="F33" s="54">
        <v>34</v>
      </c>
      <c r="G33" s="54">
        <v>12</v>
      </c>
      <c r="H33" s="41">
        <v>5184</v>
      </c>
      <c r="I33" s="42">
        <v>500</v>
      </c>
      <c r="J33" s="79">
        <v>418</v>
      </c>
      <c r="K33" s="79">
        <v>1132</v>
      </c>
      <c r="L33" s="79">
        <v>1542</v>
      </c>
      <c r="M33" s="81">
        <v>818</v>
      </c>
      <c r="N33" s="79">
        <v>1228</v>
      </c>
      <c r="O33" s="79">
        <v>3596</v>
      </c>
      <c r="P33" s="79"/>
      <c r="Q33" s="81">
        <v>630</v>
      </c>
      <c r="R33" s="82">
        <v>1915</v>
      </c>
      <c r="S33" s="82">
        <v>2035</v>
      </c>
      <c r="T33" s="82">
        <v>2430</v>
      </c>
      <c r="U33" s="82">
        <v>1590</v>
      </c>
      <c r="V33" s="82">
        <v>1655</v>
      </c>
      <c r="W33" s="33"/>
      <c r="X33" s="82">
        <v>5184</v>
      </c>
      <c r="Y33" s="33">
        <v>500</v>
      </c>
      <c r="Z33" s="122">
        <v>1228</v>
      </c>
      <c r="AA33" s="122">
        <v>6062</v>
      </c>
      <c r="AB33" s="122">
        <v>8412</v>
      </c>
      <c r="AC33" s="122">
        <v>7516</v>
      </c>
      <c r="AD33" s="122">
        <v>9104</v>
      </c>
      <c r="AE33" s="122">
        <v>170282</v>
      </c>
      <c r="AF33" s="122"/>
      <c r="AG33" s="122">
        <v>4355</v>
      </c>
      <c r="AH33" s="122">
        <v>17080</v>
      </c>
      <c r="AI33" s="122">
        <v>27980</v>
      </c>
      <c r="AJ33" s="122">
        <v>38540</v>
      </c>
      <c r="AK33" s="122">
        <v>51635</v>
      </c>
      <c r="AL33" s="122">
        <v>57035</v>
      </c>
    </row>
    <row r="34" spans="1:38" ht="15.75" customHeight="1" x14ac:dyDescent="0.25">
      <c r="A34" s="8"/>
      <c r="B34" s="38" t="s">
        <v>6</v>
      </c>
      <c r="C34" s="38" t="s">
        <v>20</v>
      </c>
      <c r="D34" s="40">
        <v>220</v>
      </c>
      <c r="E34" s="46">
        <v>374</v>
      </c>
      <c r="F34" s="54">
        <v>14</v>
      </c>
      <c r="G34" s="54">
        <v>13</v>
      </c>
      <c r="H34" s="41">
        <v>5832</v>
      </c>
      <c r="I34" s="42">
        <v>500</v>
      </c>
      <c r="J34" s="79">
        <v>220</v>
      </c>
      <c r="K34" s="79">
        <v>0</v>
      </c>
      <c r="L34" s="79">
        <v>0</v>
      </c>
      <c r="M34" s="81">
        <v>0</v>
      </c>
      <c r="N34" s="79">
        <v>0</v>
      </c>
      <c r="O34" s="79">
        <v>0</v>
      </c>
      <c r="P34" s="79"/>
      <c r="Q34" s="81">
        <v>220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33"/>
      <c r="X34" s="82">
        <v>5832</v>
      </c>
      <c r="Y34" s="33">
        <v>500</v>
      </c>
      <c r="Z34" s="88">
        <v>220</v>
      </c>
      <c r="AA34" s="88">
        <v>0</v>
      </c>
      <c r="AB34" s="88">
        <v>0</v>
      </c>
      <c r="AC34" s="46">
        <v>0</v>
      </c>
      <c r="AD34" s="88">
        <v>0</v>
      </c>
      <c r="AE34" s="88">
        <v>0</v>
      </c>
      <c r="AF34" s="88"/>
      <c r="AG34" s="46">
        <v>220</v>
      </c>
      <c r="AH34" s="45">
        <v>0</v>
      </c>
      <c r="AI34" s="45">
        <v>0</v>
      </c>
      <c r="AJ34" s="45">
        <v>0</v>
      </c>
      <c r="AK34" s="45">
        <v>0</v>
      </c>
      <c r="AL34" s="45">
        <v>0</v>
      </c>
    </row>
    <row r="35" spans="1:38" ht="15.75" customHeight="1" x14ac:dyDescent="0.25">
      <c r="A35" s="8"/>
      <c r="B35" s="38" t="s">
        <v>7</v>
      </c>
      <c r="C35" s="38">
        <v>11</v>
      </c>
      <c r="D35" s="40">
        <v>1278370</v>
      </c>
      <c r="E35" s="46">
        <v>741108</v>
      </c>
      <c r="F35" s="54">
        <v>36</v>
      </c>
      <c r="G35" s="54">
        <v>8</v>
      </c>
      <c r="H35" s="41">
        <v>7776</v>
      </c>
      <c r="I35" s="42">
        <v>500</v>
      </c>
      <c r="J35" s="79">
        <v>0</v>
      </c>
      <c r="K35" s="79">
        <v>0</v>
      </c>
      <c r="L35" s="79">
        <v>0</v>
      </c>
      <c r="M35" s="81">
        <v>0</v>
      </c>
      <c r="N35" s="79">
        <v>0</v>
      </c>
      <c r="O35" s="79">
        <v>0</v>
      </c>
      <c r="P35" s="79"/>
      <c r="Q35" s="81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33"/>
      <c r="X35" s="82">
        <v>6912</v>
      </c>
      <c r="Y35" s="33">
        <v>500</v>
      </c>
      <c r="Z35" s="122">
        <v>2279</v>
      </c>
      <c r="AA35" s="122">
        <v>2922</v>
      </c>
      <c r="AB35" s="122">
        <v>4655</v>
      </c>
      <c r="AC35" s="122">
        <v>2281</v>
      </c>
      <c r="AD35" s="122">
        <v>10802</v>
      </c>
      <c r="AE35" s="122">
        <v>10248</v>
      </c>
      <c r="AF35" s="122"/>
      <c r="AG35" s="122">
        <v>29850</v>
      </c>
      <c r="AH35" s="122">
        <v>35655</v>
      </c>
      <c r="AI35" s="122">
        <v>43040</v>
      </c>
      <c r="AJ35" s="122">
        <v>52730</v>
      </c>
      <c r="AK35" s="122">
        <v>66410</v>
      </c>
      <c r="AL35" s="122">
        <v>77595</v>
      </c>
    </row>
    <row r="36" spans="1:38" ht="15.75" customHeight="1" x14ac:dyDescent="0.25">
      <c r="A36" s="8"/>
      <c r="B36" s="38" t="s">
        <v>5</v>
      </c>
      <c r="C36" s="38" t="s">
        <v>19</v>
      </c>
      <c r="D36" s="40">
        <v>1226759</v>
      </c>
      <c r="E36" s="46">
        <v>2175092</v>
      </c>
      <c r="F36" s="54">
        <v>34</v>
      </c>
      <c r="G36" s="54">
        <v>12</v>
      </c>
      <c r="H36" s="41">
        <v>5184</v>
      </c>
      <c r="I36" s="42">
        <v>500</v>
      </c>
      <c r="J36" s="79">
        <v>2630</v>
      </c>
      <c r="K36" s="79">
        <v>3544</v>
      </c>
      <c r="L36" s="79">
        <v>3410</v>
      </c>
      <c r="M36" s="81">
        <v>4614</v>
      </c>
      <c r="N36" s="79">
        <v>4592</v>
      </c>
      <c r="O36" s="79">
        <v>3722</v>
      </c>
      <c r="P36" s="79"/>
      <c r="Q36" s="81">
        <v>2645</v>
      </c>
      <c r="R36" s="82">
        <v>3460</v>
      </c>
      <c r="S36" s="82">
        <v>4185</v>
      </c>
      <c r="T36" s="82">
        <v>5115</v>
      </c>
      <c r="U36" s="82">
        <v>6045</v>
      </c>
      <c r="V36" s="82">
        <v>6835</v>
      </c>
      <c r="W36" s="33"/>
      <c r="X36" s="82">
        <v>5184</v>
      </c>
      <c r="Y36" s="33">
        <v>500</v>
      </c>
      <c r="Z36" s="122">
        <v>4012</v>
      </c>
      <c r="AA36" s="122">
        <v>23089</v>
      </c>
      <c r="AB36" s="122">
        <v>24673</v>
      </c>
      <c r="AC36" s="122">
        <v>39604</v>
      </c>
      <c r="AD36" s="122">
        <v>24651</v>
      </c>
      <c r="AE36" s="122">
        <v>1281094</v>
      </c>
      <c r="AF36" s="122"/>
      <c r="AG36" s="122">
        <v>39660</v>
      </c>
      <c r="AH36" s="122">
        <v>53225</v>
      </c>
      <c r="AI36" s="122">
        <v>64320</v>
      </c>
      <c r="AJ36" s="122">
        <v>78780</v>
      </c>
      <c r="AK36" s="122">
        <v>100460</v>
      </c>
      <c r="AL36" s="122">
        <v>119555</v>
      </c>
    </row>
    <row r="37" spans="1:38" ht="15.75" customHeight="1" x14ac:dyDescent="0.25">
      <c r="A37" s="8"/>
      <c r="B37" s="38" t="s">
        <v>4</v>
      </c>
      <c r="C37" s="38">
        <v>12</v>
      </c>
      <c r="D37" s="40">
        <v>1188043</v>
      </c>
      <c r="E37" s="46">
        <v>1055897</v>
      </c>
      <c r="F37" s="54">
        <v>38</v>
      </c>
      <c r="G37" s="54">
        <v>12</v>
      </c>
      <c r="H37" s="41">
        <v>9216</v>
      </c>
      <c r="I37" s="42">
        <v>500</v>
      </c>
      <c r="J37" s="79">
        <v>1560</v>
      </c>
      <c r="K37" s="79">
        <v>936</v>
      </c>
      <c r="L37" s="79">
        <v>156</v>
      </c>
      <c r="M37" s="81">
        <v>1092</v>
      </c>
      <c r="N37" s="79">
        <v>2086</v>
      </c>
      <c r="O37" s="79">
        <v>780</v>
      </c>
      <c r="P37" s="79"/>
      <c r="Q37" s="81">
        <v>1955</v>
      </c>
      <c r="R37" s="82">
        <v>2045</v>
      </c>
      <c r="S37" s="82">
        <v>2185</v>
      </c>
      <c r="T37" s="82">
        <v>2340</v>
      </c>
      <c r="U37" s="82">
        <v>2645</v>
      </c>
      <c r="V37" s="82">
        <v>2710</v>
      </c>
      <c r="W37" s="33"/>
      <c r="X37" s="82">
        <v>9216</v>
      </c>
      <c r="Y37" s="33">
        <v>500</v>
      </c>
      <c r="Z37" s="122">
        <v>17944</v>
      </c>
      <c r="AA37" s="122">
        <v>4542</v>
      </c>
      <c r="AB37" s="122">
        <v>6900</v>
      </c>
      <c r="AC37" s="122">
        <v>21180</v>
      </c>
      <c r="AD37" s="122">
        <v>17984</v>
      </c>
      <c r="AE37" s="122">
        <v>33744</v>
      </c>
      <c r="AF37" s="122"/>
      <c r="AG37" s="122">
        <v>34975</v>
      </c>
      <c r="AH37" s="122">
        <v>36535</v>
      </c>
      <c r="AI37" s="122">
        <v>40000</v>
      </c>
      <c r="AJ37" s="122">
        <v>44820</v>
      </c>
      <c r="AK37" s="122">
        <v>52375</v>
      </c>
      <c r="AL37" s="122">
        <v>57950</v>
      </c>
    </row>
    <row r="38" spans="1:38" ht="15.75" customHeight="1" x14ac:dyDescent="0.25">
      <c r="A38" s="8"/>
      <c r="B38" s="38" t="s">
        <v>5</v>
      </c>
      <c r="C38" s="38" t="s">
        <v>18</v>
      </c>
      <c r="D38" s="40">
        <v>41265</v>
      </c>
      <c r="E38" s="46">
        <v>32895</v>
      </c>
      <c r="F38" s="54">
        <v>35</v>
      </c>
      <c r="G38" s="54">
        <v>11</v>
      </c>
      <c r="H38" s="41">
        <v>5184</v>
      </c>
      <c r="I38" s="42">
        <v>500</v>
      </c>
      <c r="J38" s="79">
        <v>199</v>
      </c>
      <c r="K38" s="79">
        <v>73</v>
      </c>
      <c r="L38" s="79">
        <v>72</v>
      </c>
      <c r="M38" s="81">
        <v>36</v>
      </c>
      <c r="N38" s="79">
        <v>0</v>
      </c>
      <c r="O38" s="79">
        <v>36</v>
      </c>
      <c r="P38" s="79"/>
      <c r="Q38" s="81">
        <v>195</v>
      </c>
      <c r="R38" s="82">
        <v>85</v>
      </c>
      <c r="S38" s="82">
        <v>70</v>
      </c>
      <c r="T38" s="82">
        <v>35</v>
      </c>
      <c r="U38" s="82">
        <v>15</v>
      </c>
      <c r="V38" s="82">
        <v>15</v>
      </c>
      <c r="W38" s="33"/>
      <c r="X38" s="82">
        <v>6912</v>
      </c>
      <c r="Y38" s="33">
        <v>500</v>
      </c>
      <c r="Z38" s="122">
        <v>2758</v>
      </c>
      <c r="AA38" s="122">
        <v>3877</v>
      </c>
      <c r="AB38" s="122">
        <v>1915</v>
      </c>
      <c r="AC38" s="122">
        <v>1751</v>
      </c>
      <c r="AD38" s="122">
        <v>725</v>
      </c>
      <c r="AE38" s="122">
        <v>471</v>
      </c>
      <c r="AF38" s="122"/>
      <c r="AG38" s="122">
        <v>6315</v>
      </c>
      <c r="AH38" s="122">
        <v>7645</v>
      </c>
      <c r="AI38" s="122">
        <v>16715</v>
      </c>
      <c r="AJ38" s="122">
        <v>1475</v>
      </c>
      <c r="AK38" s="122">
        <v>840</v>
      </c>
      <c r="AL38" s="122">
        <v>900</v>
      </c>
    </row>
    <row r="39" spans="1:38" ht="15.75" customHeight="1" x14ac:dyDescent="0.25">
      <c r="A39" s="8"/>
      <c r="B39" s="38" t="s">
        <v>6</v>
      </c>
      <c r="C39" s="38" t="s">
        <v>16</v>
      </c>
      <c r="D39" s="40">
        <v>42971</v>
      </c>
      <c r="E39" s="46">
        <v>83770</v>
      </c>
      <c r="F39" s="54">
        <v>34</v>
      </c>
      <c r="G39" s="54">
        <v>11</v>
      </c>
      <c r="H39" s="41">
        <v>6912</v>
      </c>
      <c r="I39" s="42">
        <v>500</v>
      </c>
      <c r="J39" s="79">
        <v>207</v>
      </c>
      <c r="K39" s="79">
        <v>132</v>
      </c>
      <c r="L39" s="79">
        <v>132</v>
      </c>
      <c r="M39" s="81">
        <v>75</v>
      </c>
      <c r="N39" s="79">
        <v>25</v>
      </c>
      <c r="O39" s="79">
        <v>50</v>
      </c>
      <c r="P39" s="79"/>
      <c r="Q39" s="81">
        <v>150</v>
      </c>
      <c r="R39" s="82">
        <v>135</v>
      </c>
      <c r="S39" s="82">
        <v>95</v>
      </c>
      <c r="T39" s="82">
        <v>85</v>
      </c>
      <c r="U39" s="82">
        <v>45</v>
      </c>
      <c r="V39" s="82">
        <v>35</v>
      </c>
      <c r="W39" s="33"/>
      <c r="X39" s="82">
        <v>9216</v>
      </c>
      <c r="Y39" s="33">
        <v>500</v>
      </c>
      <c r="Z39" s="122">
        <v>4453</v>
      </c>
      <c r="AA39" s="122">
        <v>1527</v>
      </c>
      <c r="AB39" s="122">
        <v>1099</v>
      </c>
      <c r="AC39" s="122">
        <v>2530</v>
      </c>
      <c r="AD39" s="122">
        <v>464</v>
      </c>
      <c r="AE39" s="122">
        <v>678</v>
      </c>
      <c r="AF39" s="122"/>
      <c r="AG39" s="122">
        <v>4970</v>
      </c>
      <c r="AH39" s="122">
        <v>6720</v>
      </c>
      <c r="AI39" s="122">
        <v>7645</v>
      </c>
      <c r="AJ39" s="122">
        <v>9765</v>
      </c>
      <c r="AK39" s="122">
        <v>2105</v>
      </c>
      <c r="AL39" s="122">
        <v>1925</v>
      </c>
    </row>
    <row r="40" spans="1:38" ht="15.75" customHeight="1" x14ac:dyDescent="0.25">
      <c r="A40" s="8"/>
      <c r="B40" s="38" t="s">
        <v>4</v>
      </c>
      <c r="C40" s="38">
        <v>13</v>
      </c>
      <c r="D40" s="40">
        <v>60416</v>
      </c>
      <c r="E40" s="46">
        <v>37292</v>
      </c>
      <c r="F40" s="54">
        <v>29</v>
      </c>
      <c r="G40" s="54">
        <v>13</v>
      </c>
      <c r="H40" s="41">
        <v>5184</v>
      </c>
      <c r="I40" s="42">
        <v>500</v>
      </c>
      <c r="J40" s="79">
        <v>1980</v>
      </c>
      <c r="K40" s="79">
        <v>1388</v>
      </c>
      <c r="L40" s="79">
        <v>62158</v>
      </c>
      <c r="M40" s="81">
        <v>830</v>
      </c>
      <c r="N40" s="79">
        <v>1218</v>
      </c>
      <c r="O40" s="79">
        <v>728</v>
      </c>
      <c r="P40" s="79"/>
      <c r="Q40" s="81">
        <v>8345</v>
      </c>
      <c r="R40" s="82">
        <v>11360</v>
      </c>
      <c r="S40" s="82">
        <v>14920</v>
      </c>
      <c r="T40" s="82">
        <v>1055</v>
      </c>
      <c r="U40" s="82">
        <v>895</v>
      </c>
      <c r="V40" s="82">
        <v>505</v>
      </c>
      <c r="W40" s="33"/>
      <c r="X40" s="82">
        <v>5184</v>
      </c>
      <c r="Y40" s="33">
        <v>500</v>
      </c>
      <c r="Z40" s="122">
        <v>932</v>
      </c>
      <c r="AA40" s="122">
        <v>1354</v>
      </c>
      <c r="AB40" s="122">
        <v>2402</v>
      </c>
      <c r="AC40" s="122">
        <v>796</v>
      </c>
      <c r="AD40" s="122">
        <v>932</v>
      </c>
      <c r="AE40" s="122">
        <v>374</v>
      </c>
      <c r="AF40" s="122"/>
      <c r="AG40" s="46">
        <v>8345</v>
      </c>
      <c r="AH40" s="45">
        <v>11360</v>
      </c>
      <c r="AI40" s="45">
        <v>14920</v>
      </c>
      <c r="AJ40" s="45">
        <v>1055</v>
      </c>
      <c r="AK40" s="45">
        <v>895</v>
      </c>
      <c r="AL40" s="45">
        <v>505</v>
      </c>
    </row>
    <row r="41" spans="1:38" ht="15.75" customHeight="1" x14ac:dyDescent="0.25">
      <c r="A41" s="8"/>
      <c r="B41" s="38" t="s">
        <v>5</v>
      </c>
      <c r="C41" s="38" t="s">
        <v>17</v>
      </c>
      <c r="D41" s="40">
        <v>6627</v>
      </c>
      <c r="E41" s="46">
        <v>9200</v>
      </c>
      <c r="F41" s="54">
        <v>23</v>
      </c>
      <c r="G41" s="54">
        <v>13</v>
      </c>
      <c r="H41" s="41">
        <v>5184</v>
      </c>
      <c r="I41" s="42">
        <v>500</v>
      </c>
      <c r="J41" s="79">
        <v>627</v>
      </c>
      <c r="K41" s="79">
        <v>0</v>
      </c>
      <c r="L41" s="79">
        <v>209</v>
      </c>
      <c r="M41" s="81">
        <v>209</v>
      </c>
      <c r="N41" s="79">
        <v>209</v>
      </c>
      <c r="O41" s="79">
        <v>0</v>
      </c>
      <c r="P41" s="79"/>
      <c r="Q41" s="81">
        <v>2505</v>
      </c>
      <c r="R41" s="82">
        <v>400</v>
      </c>
      <c r="S41" s="82">
        <v>255</v>
      </c>
      <c r="T41" s="82">
        <v>45</v>
      </c>
      <c r="U41" s="82">
        <v>70</v>
      </c>
      <c r="V41" s="82">
        <v>0</v>
      </c>
      <c r="W41" s="33"/>
      <c r="X41" s="82">
        <v>5184</v>
      </c>
      <c r="Y41" s="33">
        <v>500</v>
      </c>
      <c r="Z41" s="122">
        <v>7463</v>
      </c>
      <c r="AA41" s="122">
        <v>418</v>
      </c>
      <c r="AB41" s="122">
        <v>209</v>
      </c>
      <c r="AC41" s="122">
        <v>209</v>
      </c>
      <c r="AD41" s="122">
        <v>0</v>
      </c>
      <c r="AE41" s="122">
        <v>0</v>
      </c>
      <c r="AF41" s="122"/>
      <c r="AG41" s="46">
        <v>2505</v>
      </c>
      <c r="AH41" s="45">
        <v>400</v>
      </c>
      <c r="AI41" s="45">
        <v>255</v>
      </c>
      <c r="AJ41" s="45">
        <v>45</v>
      </c>
      <c r="AK41" s="45">
        <v>70</v>
      </c>
      <c r="AL41" s="45">
        <v>0</v>
      </c>
    </row>
    <row r="42" spans="1:38" ht="15.75" customHeight="1" x14ac:dyDescent="0.25">
      <c r="A42" s="8"/>
      <c r="B42" s="38" t="s">
        <v>6</v>
      </c>
      <c r="C42" s="38" t="s">
        <v>15</v>
      </c>
      <c r="D42" s="40">
        <v>170947</v>
      </c>
      <c r="E42" s="46">
        <v>138081</v>
      </c>
      <c r="F42" s="54">
        <v>39</v>
      </c>
      <c r="G42" s="54">
        <v>12</v>
      </c>
      <c r="H42" s="41">
        <v>7776</v>
      </c>
      <c r="I42" s="42">
        <v>500</v>
      </c>
      <c r="J42" s="79">
        <v>789</v>
      </c>
      <c r="K42" s="79">
        <v>501</v>
      </c>
      <c r="L42" s="79">
        <v>189</v>
      </c>
      <c r="M42" s="81">
        <v>270</v>
      </c>
      <c r="N42" s="79">
        <v>54</v>
      </c>
      <c r="O42" s="79">
        <v>135</v>
      </c>
      <c r="P42" s="79"/>
      <c r="Q42" s="81">
        <v>960</v>
      </c>
      <c r="R42" s="82">
        <v>1335</v>
      </c>
      <c r="S42" s="82">
        <v>320</v>
      </c>
      <c r="T42" s="82">
        <v>205</v>
      </c>
      <c r="U42" s="82">
        <v>160</v>
      </c>
      <c r="V42" s="82">
        <v>140</v>
      </c>
      <c r="W42" s="33"/>
      <c r="X42" s="82">
        <v>6912</v>
      </c>
      <c r="Y42" s="33">
        <v>500</v>
      </c>
      <c r="Z42" s="122">
        <v>3473</v>
      </c>
      <c r="AA42" s="122">
        <v>11788</v>
      </c>
      <c r="AB42" s="122">
        <v>176585</v>
      </c>
      <c r="AC42" s="122">
        <v>1623</v>
      </c>
      <c r="AD42" s="122">
        <v>3515</v>
      </c>
      <c r="AE42" s="122">
        <v>7269</v>
      </c>
      <c r="AF42" s="122"/>
      <c r="AG42" s="122">
        <v>7940</v>
      </c>
      <c r="AH42" s="122">
        <v>19090</v>
      </c>
      <c r="AI42" s="122">
        <v>27640</v>
      </c>
      <c r="AJ42" s="122">
        <v>36225</v>
      </c>
      <c r="AK42" s="122">
        <v>51025</v>
      </c>
      <c r="AL42" s="122">
        <v>59270</v>
      </c>
    </row>
    <row r="43" spans="1:38" ht="15.75" customHeight="1" x14ac:dyDescent="0.25">
      <c r="A43" s="8"/>
      <c r="B43" s="38" t="s">
        <v>4</v>
      </c>
      <c r="C43" s="38">
        <v>14</v>
      </c>
      <c r="D43" s="40">
        <v>909090</v>
      </c>
      <c r="E43" s="46">
        <v>585034</v>
      </c>
      <c r="F43" s="54">
        <v>39</v>
      </c>
      <c r="G43" s="54">
        <v>8</v>
      </c>
      <c r="H43" s="41">
        <v>6912</v>
      </c>
      <c r="I43" s="42">
        <v>500</v>
      </c>
      <c r="J43" s="79">
        <v>0</v>
      </c>
      <c r="K43" s="79">
        <v>0</v>
      </c>
      <c r="L43" s="79">
        <v>0</v>
      </c>
      <c r="M43" s="81">
        <v>0</v>
      </c>
      <c r="N43" s="79">
        <v>0</v>
      </c>
      <c r="O43" s="79">
        <v>0</v>
      </c>
      <c r="P43" s="79"/>
      <c r="Q43" s="81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33"/>
      <c r="X43" s="82">
        <v>9216</v>
      </c>
      <c r="Y43" s="33">
        <v>500</v>
      </c>
      <c r="Z43" s="122">
        <v>1534</v>
      </c>
      <c r="AA43" s="122">
        <v>8378</v>
      </c>
      <c r="AB43" s="122">
        <v>9088</v>
      </c>
      <c r="AC43" s="122">
        <v>2027</v>
      </c>
      <c r="AD43" s="122">
        <v>3653</v>
      </c>
      <c r="AE43" s="122">
        <v>1729</v>
      </c>
      <c r="AF43" s="122"/>
      <c r="AG43" s="122">
        <v>18745</v>
      </c>
      <c r="AH43" s="122">
        <v>19400</v>
      </c>
      <c r="AI43" s="122">
        <v>21140</v>
      </c>
      <c r="AJ43" s="122">
        <v>23370</v>
      </c>
      <c r="AK43" s="122">
        <v>27430</v>
      </c>
      <c r="AL43" s="122">
        <v>30035</v>
      </c>
    </row>
    <row r="44" spans="1:38" ht="15.75" customHeight="1" x14ac:dyDescent="0.25">
      <c r="A44" s="8"/>
      <c r="B44" s="38" t="s">
        <v>5</v>
      </c>
      <c r="C44" s="38" t="s">
        <v>14</v>
      </c>
      <c r="D44" s="40">
        <v>2399911</v>
      </c>
      <c r="E44" s="46">
        <v>2182336</v>
      </c>
      <c r="F44" s="54">
        <v>37</v>
      </c>
      <c r="G44" s="54">
        <v>9</v>
      </c>
      <c r="H44" s="41">
        <v>6912</v>
      </c>
      <c r="I44" s="42">
        <v>500</v>
      </c>
      <c r="J44" s="79">
        <v>0</v>
      </c>
      <c r="K44" s="79">
        <v>0</v>
      </c>
      <c r="L44" s="79">
        <v>0</v>
      </c>
      <c r="M44" s="81">
        <v>0</v>
      </c>
      <c r="N44" s="79">
        <v>0</v>
      </c>
      <c r="O44" s="79">
        <v>0</v>
      </c>
      <c r="P44" s="79"/>
      <c r="Q44" s="81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33"/>
      <c r="X44" s="82">
        <v>9216</v>
      </c>
      <c r="Y44" s="33">
        <v>500</v>
      </c>
      <c r="Z44" s="122">
        <v>29218</v>
      </c>
      <c r="AA44" s="122">
        <v>4792</v>
      </c>
      <c r="AB44" s="122">
        <v>2256</v>
      </c>
      <c r="AC44" s="122">
        <v>29828</v>
      </c>
      <c r="AD44" s="122">
        <v>28700</v>
      </c>
      <c r="AE44" s="122">
        <v>31332</v>
      </c>
      <c r="AF44" s="122"/>
      <c r="AG44" s="122">
        <v>45630</v>
      </c>
      <c r="AH44" s="122">
        <v>48040</v>
      </c>
      <c r="AI44" s="122">
        <v>52840</v>
      </c>
      <c r="AJ44" s="122">
        <v>58490</v>
      </c>
      <c r="AK44" s="122">
        <v>67695</v>
      </c>
      <c r="AL44" s="122">
        <v>73015</v>
      </c>
    </row>
    <row r="45" spans="1:38" ht="15.75" customHeight="1" x14ac:dyDescent="0.25">
      <c r="A45" s="8"/>
      <c r="B45" s="38" t="s">
        <v>5</v>
      </c>
      <c r="C45" s="38" t="s">
        <v>13</v>
      </c>
      <c r="D45" s="40">
        <v>7464</v>
      </c>
      <c r="E45" s="46">
        <v>7503</v>
      </c>
      <c r="F45" s="54">
        <v>28</v>
      </c>
      <c r="G45" s="54">
        <v>11</v>
      </c>
      <c r="H45" s="41">
        <v>7776</v>
      </c>
      <c r="I45" s="42">
        <v>500</v>
      </c>
      <c r="J45" s="79">
        <v>0</v>
      </c>
      <c r="K45" s="79">
        <v>0</v>
      </c>
      <c r="L45" s="79">
        <v>0</v>
      </c>
      <c r="M45" s="81">
        <v>0</v>
      </c>
      <c r="N45" s="79">
        <v>0</v>
      </c>
      <c r="O45" s="79">
        <v>0</v>
      </c>
      <c r="P45" s="79"/>
      <c r="Q45" s="81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33"/>
      <c r="X45" s="82">
        <v>7776</v>
      </c>
      <c r="Y45" s="33">
        <v>500</v>
      </c>
      <c r="Z45" s="122">
        <v>0</v>
      </c>
      <c r="AA45" s="122">
        <v>208</v>
      </c>
      <c r="AB45" s="122">
        <v>0</v>
      </c>
      <c r="AC45" s="122">
        <v>0</v>
      </c>
      <c r="AD45" s="122">
        <v>0</v>
      </c>
      <c r="AE45" s="122">
        <v>0</v>
      </c>
      <c r="AF45" s="122"/>
      <c r="AG45" s="122">
        <v>1695</v>
      </c>
      <c r="AH45" s="122">
        <v>115</v>
      </c>
      <c r="AI45" s="122">
        <v>190</v>
      </c>
      <c r="AJ45" s="122">
        <v>90</v>
      </c>
      <c r="AK45" s="122">
        <v>0</v>
      </c>
      <c r="AL45" s="122">
        <v>0</v>
      </c>
    </row>
    <row r="46" spans="1:38" ht="15.75" customHeight="1" x14ac:dyDescent="0.25">
      <c r="A46" s="8"/>
      <c r="B46" s="38" t="s">
        <v>7</v>
      </c>
      <c r="C46" s="38">
        <v>15</v>
      </c>
      <c r="D46" s="40">
        <v>10000000</v>
      </c>
      <c r="E46" s="46">
        <v>16868796</v>
      </c>
      <c r="F46" s="54">
        <v>38</v>
      </c>
      <c r="G46" s="54">
        <v>10</v>
      </c>
      <c r="H46" s="41">
        <v>5184</v>
      </c>
      <c r="I46" s="42">
        <v>500</v>
      </c>
      <c r="J46" s="79">
        <v>0</v>
      </c>
      <c r="K46" s="79">
        <v>0</v>
      </c>
      <c r="L46" s="79">
        <v>0</v>
      </c>
      <c r="M46" s="79">
        <v>629</v>
      </c>
      <c r="N46" s="79">
        <v>0</v>
      </c>
      <c r="O46" s="79">
        <v>0</v>
      </c>
      <c r="P46" s="79"/>
      <c r="Q46" s="81">
        <v>15</v>
      </c>
      <c r="R46" s="82">
        <v>30</v>
      </c>
      <c r="S46" s="82">
        <v>40</v>
      </c>
      <c r="T46" s="82">
        <v>55</v>
      </c>
      <c r="U46" s="82">
        <v>65</v>
      </c>
      <c r="V46" s="82">
        <v>105</v>
      </c>
      <c r="W46" s="33"/>
      <c r="X46" s="82">
        <v>9216</v>
      </c>
      <c r="Y46" s="33">
        <v>500</v>
      </c>
      <c r="Z46" s="122">
        <v>0</v>
      </c>
      <c r="AA46" s="122">
        <v>2516</v>
      </c>
      <c r="AB46" s="122">
        <v>6953</v>
      </c>
      <c r="AC46" s="122">
        <v>3145</v>
      </c>
      <c r="AD46" s="122">
        <v>82864</v>
      </c>
      <c r="AE46" s="122">
        <v>66306</v>
      </c>
      <c r="AF46" s="122"/>
      <c r="AG46" s="122">
        <v>20965</v>
      </c>
      <c r="AH46" s="122">
        <v>30310</v>
      </c>
      <c r="AI46" s="122">
        <v>39350</v>
      </c>
      <c r="AJ46" s="122">
        <v>51325</v>
      </c>
      <c r="AK46" s="122">
        <v>69085</v>
      </c>
      <c r="AL46" s="122">
        <v>82215</v>
      </c>
    </row>
    <row r="47" spans="1:38" ht="15.75" customHeight="1" x14ac:dyDescent="0.25">
      <c r="A47" s="8"/>
      <c r="B47" s="38" t="s">
        <v>6</v>
      </c>
      <c r="C47" s="38" t="s">
        <v>12</v>
      </c>
      <c r="D47" s="40">
        <v>121212</v>
      </c>
      <c r="E47" s="46">
        <v>86553</v>
      </c>
      <c r="F47" s="54">
        <v>38</v>
      </c>
      <c r="G47" s="54">
        <v>9</v>
      </c>
      <c r="H47" s="41">
        <v>5184</v>
      </c>
      <c r="I47" s="42">
        <v>500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/>
      <c r="Q47" s="81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33"/>
      <c r="X47" s="82">
        <v>9216</v>
      </c>
      <c r="Y47" s="33">
        <v>500</v>
      </c>
      <c r="Z47" s="122">
        <v>368</v>
      </c>
      <c r="AA47" s="122">
        <v>696</v>
      </c>
      <c r="AB47" s="122">
        <v>636</v>
      </c>
      <c r="AC47" s="122">
        <v>1102</v>
      </c>
      <c r="AD47" s="122">
        <v>2258</v>
      </c>
      <c r="AE47" s="122">
        <v>640</v>
      </c>
      <c r="AF47" s="122"/>
      <c r="AG47" s="122">
        <v>2865</v>
      </c>
      <c r="AH47" s="122">
        <v>5195</v>
      </c>
      <c r="AI47" s="122">
        <v>7680</v>
      </c>
      <c r="AJ47" s="122">
        <v>11415</v>
      </c>
      <c r="AK47" s="122">
        <v>18790</v>
      </c>
      <c r="AL47" s="122">
        <v>1800</v>
      </c>
    </row>
    <row r="48" spans="1:38" ht="15.75" customHeight="1" x14ac:dyDescent="0.25">
      <c r="A48" s="8"/>
      <c r="B48" s="38" t="s">
        <v>5</v>
      </c>
      <c r="C48" s="38" t="s">
        <v>11</v>
      </c>
      <c r="D48" s="40">
        <v>1252132</v>
      </c>
      <c r="E48" s="46">
        <v>1090174</v>
      </c>
      <c r="F48" s="54">
        <v>34</v>
      </c>
      <c r="G48" s="54">
        <v>8</v>
      </c>
      <c r="H48" s="41">
        <v>6912</v>
      </c>
      <c r="I48" s="42">
        <v>500</v>
      </c>
      <c r="J48" s="79">
        <v>0</v>
      </c>
      <c r="K48" s="79">
        <v>0</v>
      </c>
      <c r="L48" s="79">
        <v>0</v>
      </c>
      <c r="M48" s="81">
        <v>0</v>
      </c>
      <c r="N48" s="79">
        <v>0</v>
      </c>
      <c r="O48" s="79">
        <v>0</v>
      </c>
      <c r="P48" s="79"/>
      <c r="Q48" s="81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33"/>
      <c r="X48" s="82">
        <v>6912</v>
      </c>
      <c r="Y48" s="33">
        <v>500</v>
      </c>
      <c r="Z48" s="122">
        <v>1518</v>
      </c>
      <c r="AA48" s="122">
        <v>26997</v>
      </c>
      <c r="AB48" s="122">
        <v>2651</v>
      </c>
      <c r="AC48" s="122">
        <v>51922</v>
      </c>
      <c r="AD48" s="122">
        <v>29786</v>
      </c>
      <c r="AE48" s="122">
        <v>34642</v>
      </c>
      <c r="AF48" s="122"/>
      <c r="AG48" s="122">
        <v>7590</v>
      </c>
      <c r="AH48" s="122">
        <v>15075</v>
      </c>
      <c r="AI48" s="122">
        <v>24345</v>
      </c>
      <c r="AJ48" s="122">
        <v>36485</v>
      </c>
      <c r="AK48" s="122">
        <v>58980</v>
      </c>
      <c r="AL48" s="122">
        <v>76720</v>
      </c>
    </row>
    <row r="49" spans="1:38" ht="15.75" customHeight="1" x14ac:dyDescent="0.25">
      <c r="A49" s="8"/>
      <c r="B49" s="38" t="s">
        <v>4</v>
      </c>
      <c r="C49" s="38">
        <v>16</v>
      </c>
      <c r="D49" s="40">
        <v>277449</v>
      </c>
      <c r="E49" s="46">
        <v>247407</v>
      </c>
      <c r="F49" s="54">
        <v>35</v>
      </c>
      <c r="G49" s="54">
        <v>10</v>
      </c>
      <c r="H49" s="41">
        <v>7776</v>
      </c>
      <c r="I49" s="42">
        <v>500</v>
      </c>
      <c r="J49" s="79">
        <v>54</v>
      </c>
      <c r="K49" s="79">
        <v>0</v>
      </c>
      <c r="L49" s="79">
        <v>54</v>
      </c>
      <c r="M49" s="81">
        <v>0</v>
      </c>
      <c r="N49" s="79">
        <v>0</v>
      </c>
      <c r="O49" s="79">
        <v>0</v>
      </c>
      <c r="P49" s="79"/>
      <c r="Q49" s="81">
        <v>5</v>
      </c>
      <c r="R49" s="82">
        <v>15</v>
      </c>
      <c r="S49" s="82">
        <v>10</v>
      </c>
      <c r="T49" s="82">
        <v>10</v>
      </c>
      <c r="U49" s="82">
        <v>0</v>
      </c>
      <c r="V49" s="82">
        <v>0</v>
      </c>
      <c r="W49" s="33"/>
      <c r="X49" s="82">
        <v>5184</v>
      </c>
      <c r="Y49" s="33">
        <v>500</v>
      </c>
      <c r="Z49" s="122">
        <v>1584</v>
      </c>
      <c r="AA49" s="122">
        <v>2022</v>
      </c>
      <c r="AB49" s="122">
        <v>1530</v>
      </c>
      <c r="AC49" s="122">
        <v>3630</v>
      </c>
      <c r="AD49" s="122">
        <v>3126</v>
      </c>
      <c r="AE49" s="122">
        <v>5910</v>
      </c>
      <c r="AF49" s="122"/>
      <c r="AG49" s="122">
        <v>4495</v>
      </c>
      <c r="AH49" s="122">
        <v>7490</v>
      </c>
      <c r="AI49" s="122">
        <v>11240</v>
      </c>
      <c r="AJ49" s="122">
        <v>16280</v>
      </c>
      <c r="AK49" s="122">
        <v>24790</v>
      </c>
      <c r="AL49" s="122">
        <v>32440</v>
      </c>
    </row>
    <row r="50" spans="1:38" ht="15.75" customHeight="1" x14ac:dyDescent="0.25">
      <c r="A50" s="8"/>
      <c r="B50" s="38" t="s">
        <v>6</v>
      </c>
      <c r="C50" s="38" t="s">
        <v>10</v>
      </c>
      <c r="D50" s="46">
        <v>47619</v>
      </c>
      <c r="E50" s="46">
        <v>49482</v>
      </c>
      <c r="F50" s="54">
        <v>31</v>
      </c>
      <c r="G50" s="54">
        <v>12</v>
      </c>
      <c r="H50" s="41">
        <v>7776</v>
      </c>
      <c r="I50" s="42">
        <v>500</v>
      </c>
      <c r="J50" s="79">
        <v>415</v>
      </c>
      <c r="K50" s="79">
        <v>1372</v>
      </c>
      <c r="L50" s="79">
        <v>321</v>
      </c>
      <c r="M50" s="81">
        <v>377</v>
      </c>
      <c r="N50" s="79">
        <v>227</v>
      </c>
      <c r="O50" s="79">
        <v>227</v>
      </c>
      <c r="P50" s="79"/>
      <c r="Q50" s="81">
        <v>560</v>
      </c>
      <c r="R50" s="82">
        <v>810</v>
      </c>
      <c r="S50" s="82">
        <v>565</v>
      </c>
      <c r="T50" s="82">
        <v>690</v>
      </c>
      <c r="U50" s="82">
        <v>320</v>
      </c>
      <c r="V50" s="82">
        <v>190</v>
      </c>
      <c r="W50" s="33"/>
      <c r="X50" s="82">
        <v>7776</v>
      </c>
      <c r="Y50" s="33">
        <v>500</v>
      </c>
      <c r="Z50" s="122">
        <v>1861</v>
      </c>
      <c r="AA50" s="122">
        <v>1337</v>
      </c>
      <c r="AB50" s="122">
        <v>51562</v>
      </c>
      <c r="AC50" s="122">
        <v>51769</v>
      </c>
      <c r="AD50" s="122">
        <v>698</v>
      </c>
      <c r="AE50" s="122">
        <v>1900</v>
      </c>
      <c r="AF50" s="122"/>
      <c r="AG50" s="122">
        <v>3890</v>
      </c>
      <c r="AH50" s="122">
        <v>7425</v>
      </c>
      <c r="AI50" s="122">
        <v>12940</v>
      </c>
      <c r="AJ50" s="122">
        <v>19085</v>
      </c>
      <c r="AK50" s="122">
        <v>1040</v>
      </c>
      <c r="AL50" s="122">
        <v>1135</v>
      </c>
    </row>
    <row r="51" spans="1:38" ht="15.75" customHeight="1" x14ac:dyDescent="0.25">
      <c r="A51" s="8"/>
      <c r="B51" s="38" t="s">
        <v>4</v>
      </c>
      <c r="C51" s="38">
        <v>17</v>
      </c>
      <c r="D51" s="46">
        <v>158636</v>
      </c>
      <c r="E51" s="46">
        <v>89673</v>
      </c>
      <c r="F51" s="54">
        <v>34</v>
      </c>
      <c r="G51" s="54">
        <v>10</v>
      </c>
      <c r="H51" s="41">
        <v>2592</v>
      </c>
      <c r="I51" s="42">
        <v>500</v>
      </c>
      <c r="J51" s="79">
        <v>0</v>
      </c>
      <c r="K51" s="79">
        <v>27</v>
      </c>
      <c r="L51" s="79">
        <v>0</v>
      </c>
      <c r="M51" s="81">
        <v>0</v>
      </c>
      <c r="N51" s="79">
        <v>0</v>
      </c>
      <c r="O51" s="79">
        <v>0</v>
      </c>
      <c r="P51" s="79"/>
      <c r="Q51" s="81">
        <v>15</v>
      </c>
      <c r="R51" s="82">
        <v>35</v>
      </c>
      <c r="S51" s="82">
        <v>20</v>
      </c>
      <c r="T51" s="82">
        <v>0</v>
      </c>
      <c r="U51" s="82">
        <v>0</v>
      </c>
      <c r="V51" s="82">
        <v>0</v>
      </c>
      <c r="W51" s="33"/>
      <c r="X51" s="82">
        <v>5184</v>
      </c>
      <c r="Y51" s="33">
        <v>500</v>
      </c>
      <c r="Z51" s="122">
        <v>1047</v>
      </c>
      <c r="AA51" s="122">
        <v>1252</v>
      </c>
      <c r="AB51" s="122">
        <v>4231</v>
      </c>
      <c r="AC51" s="122">
        <v>163915</v>
      </c>
      <c r="AD51" s="122">
        <v>164905</v>
      </c>
      <c r="AE51" s="122">
        <v>2894</v>
      </c>
      <c r="AF51" s="122"/>
      <c r="AG51" s="122">
        <v>6780</v>
      </c>
      <c r="AH51" s="122">
        <v>13200</v>
      </c>
      <c r="AI51" s="122">
        <v>22250</v>
      </c>
      <c r="AJ51" s="122">
        <v>35305</v>
      </c>
      <c r="AK51" s="122">
        <v>65165</v>
      </c>
      <c r="AL51" s="122">
        <v>3265</v>
      </c>
    </row>
    <row r="52" spans="1:38" ht="15.75" customHeight="1" x14ac:dyDescent="0.25">
      <c r="A52" s="8"/>
      <c r="B52" s="38" t="s">
        <v>5</v>
      </c>
      <c r="C52" s="38" t="s">
        <v>8</v>
      </c>
      <c r="D52" s="46">
        <v>30072</v>
      </c>
      <c r="E52" s="46">
        <v>25522</v>
      </c>
      <c r="F52" s="54">
        <v>35</v>
      </c>
      <c r="G52" s="54">
        <v>10</v>
      </c>
      <c r="H52" s="41">
        <v>5184</v>
      </c>
      <c r="I52" s="42">
        <v>500</v>
      </c>
      <c r="J52" s="79">
        <v>0</v>
      </c>
      <c r="K52" s="79">
        <v>0</v>
      </c>
      <c r="L52" s="79">
        <v>0</v>
      </c>
      <c r="M52" s="81">
        <v>0</v>
      </c>
      <c r="N52" s="79">
        <v>0</v>
      </c>
      <c r="O52" s="79">
        <v>0</v>
      </c>
      <c r="P52" s="79"/>
      <c r="Q52" s="81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33"/>
      <c r="X52" s="82">
        <v>5184</v>
      </c>
      <c r="Y52" s="33">
        <v>500</v>
      </c>
      <c r="Z52" s="122">
        <v>932</v>
      </c>
      <c r="AA52" s="122">
        <v>965</v>
      </c>
      <c r="AB52" s="122">
        <v>2169</v>
      </c>
      <c r="AC52" s="122">
        <v>2433</v>
      </c>
      <c r="AD52" s="122">
        <v>66</v>
      </c>
      <c r="AE52" s="122">
        <v>264</v>
      </c>
      <c r="AF52" s="122"/>
      <c r="AG52" s="122">
        <v>3055</v>
      </c>
      <c r="AH52" s="122">
        <v>5840</v>
      </c>
      <c r="AI52" s="122">
        <v>1000</v>
      </c>
      <c r="AJ52" s="122">
        <v>620</v>
      </c>
      <c r="AK52" s="122">
        <v>425</v>
      </c>
      <c r="AL52" s="122">
        <v>480</v>
      </c>
    </row>
    <row r="53" spans="1:38" ht="15.75" customHeight="1" x14ac:dyDescent="0.25">
      <c r="A53" s="8"/>
      <c r="B53" s="38" t="s">
        <v>5</v>
      </c>
      <c r="C53" s="38" t="s">
        <v>9</v>
      </c>
      <c r="D53" s="46">
        <v>25888</v>
      </c>
      <c r="E53" s="46">
        <v>10824</v>
      </c>
      <c r="F53" s="54">
        <v>28</v>
      </c>
      <c r="G53" s="54">
        <v>11</v>
      </c>
      <c r="H53" s="41">
        <v>7776</v>
      </c>
      <c r="I53" s="42">
        <v>500</v>
      </c>
      <c r="J53" s="79">
        <v>0</v>
      </c>
      <c r="K53" s="79">
        <v>0</v>
      </c>
      <c r="L53" s="79">
        <v>0</v>
      </c>
      <c r="M53" s="81">
        <v>0</v>
      </c>
      <c r="N53" s="79">
        <v>0</v>
      </c>
      <c r="O53" s="79">
        <v>0</v>
      </c>
      <c r="P53" s="79"/>
      <c r="Q53" s="81">
        <v>20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33"/>
      <c r="X53" s="82">
        <v>7776</v>
      </c>
      <c r="Y53" s="33">
        <v>500</v>
      </c>
      <c r="Z53" s="122">
        <v>27227</v>
      </c>
      <c r="AA53" s="122">
        <v>1368</v>
      </c>
      <c r="AB53" s="122">
        <v>435</v>
      </c>
      <c r="AC53" s="122">
        <v>498</v>
      </c>
      <c r="AD53" s="122">
        <v>414</v>
      </c>
      <c r="AE53" s="122">
        <v>63</v>
      </c>
      <c r="AF53" s="122"/>
      <c r="AG53" s="122">
        <v>4865</v>
      </c>
      <c r="AH53" s="122">
        <v>650</v>
      </c>
      <c r="AI53" s="122">
        <v>270</v>
      </c>
      <c r="AJ53" s="122">
        <v>205</v>
      </c>
      <c r="AK53" s="122">
        <v>135</v>
      </c>
      <c r="AL53" s="122">
        <v>155</v>
      </c>
    </row>
    <row r="54" spans="1:38" ht="15.75" customHeight="1" x14ac:dyDescent="0.25">
      <c r="A54" s="8"/>
      <c r="B54" s="38" t="s">
        <v>4</v>
      </c>
      <c r="C54" s="38">
        <v>18</v>
      </c>
      <c r="D54" s="46">
        <v>277826</v>
      </c>
      <c r="E54" s="46">
        <v>252403</v>
      </c>
      <c r="F54" s="54">
        <v>34</v>
      </c>
      <c r="G54" s="54">
        <v>11</v>
      </c>
      <c r="H54" s="41">
        <v>5184</v>
      </c>
      <c r="I54" s="42">
        <v>500</v>
      </c>
      <c r="J54" s="79">
        <v>88</v>
      </c>
      <c r="K54" s="79">
        <v>264</v>
      </c>
      <c r="L54" s="79">
        <v>220</v>
      </c>
      <c r="M54" s="81">
        <v>132</v>
      </c>
      <c r="N54" s="79">
        <v>433</v>
      </c>
      <c r="O54" s="79">
        <v>301</v>
      </c>
      <c r="P54" s="79"/>
      <c r="Q54" s="81">
        <v>140</v>
      </c>
      <c r="R54" s="82">
        <v>225</v>
      </c>
      <c r="S54" s="82">
        <v>275</v>
      </c>
      <c r="T54" s="82">
        <v>310</v>
      </c>
      <c r="U54" s="82">
        <v>385</v>
      </c>
      <c r="V54" s="82">
        <v>275</v>
      </c>
      <c r="W54" s="33"/>
      <c r="X54" s="82">
        <v>6912</v>
      </c>
      <c r="Y54" s="33">
        <v>500</v>
      </c>
      <c r="Z54" s="122">
        <v>278673</v>
      </c>
      <c r="AA54" s="122">
        <v>1380</v>
      </c>
      <c r="AB54" s="122">
        <v>282990</v>
      </c>
      <c r="AC54" s="122">
        <v>5565</v>
      </c>
      <c r="AD54" s="122">
        <v>3165</v>
      </c>
      <c r="AE54" s="122">
        <v>2209</v>
      </c>
      <c r="AF54" s="122"/>
      <c r="AG54" s="122">
        <v>10155</v>
      </c>
      <c r="AH54" s="122">
        <v>16600</v>
      </c>
      <c r="AI54" s="122">
        <v>24820</v>
      </c>
      <c r="AJ54" s="122">
        <v>33100</v>
      </c>
      <c r="AK54" s="122">
        <v>50435</v>
      </c>
      <c r="AL54" s="122">
        <v>62975</v>
      </c>
    </row>
    <row r="55" spans="1:38" ht="15.75" customHeight="1" x14ac:dyDescent="0.25">
      <c r="A55" s="8"/>
      <c r="B55" s="38" t="s">
        <v>5</v>
      </c>
      <c r="C55" s="38" t="s">
        <v>41</v>
      </c>
      <c r="D55" s="46">
        <v>72092</v>
      </c>
      <c r="E55" s="46">
        <v>114986</v>
      </c>
      <c r="F55" s="54">
        <v>31</v>
      </c>
      <c r="G55" s="54">
        <v>8</v>
      </c>
      <c r="H55" s="41">
        <v>4608</v>
      </c>
      <c r="I55" s="42">
        <v>500</v>
      </c>
      <c r="J55" s="79">
        <v>0</v>
      </c>
      <c r="K55" s="79">
        <v>0</v>
      </c>
      <c r="L55" s="79">
        <v>0</v>
      </c>
      <c r="M55" s="81">
        <v>0</v>
      </c>
      <c r="N55" s="79">
        <v>0</v>
      </c>
      <c r="O55" s="79">
        <v>0</v>
      </c>
      <c r="P55" s="79"/>
      <c r="Q55" s="81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33"/>
      <c r="X55" s="82">
        <v>9216</v>
      </c>
      <c r="Y55" s="33">
        <v>500</v>
      </c>
      <c r="Z55" s="122">
        <v>1168</v>
      </c>
      <c r="AA55" s="122">
        <v>3819</v>
      </c>
      <c r="AB55" s="122">
        <v>2224</v>
      </c>
      <c r="AC55" s="122">
        <v>1026</v>
      </c>
      <c r="AD55" s="122">
        <v>1078</v>
      </c>
      <c r="AE55" s="122">
        <v>829</v>
      </c>
      <c r="AF55" s="122"/>
      <c r="AG55" s="122">
        <v>4235</v>
      </c>
      <c r="AH55" s="122">
        <v>5045</v>
      </c>
      <c r="AI55" s="122">
        <v>6375</v>
      </c>
      <c r="AJ55" s="122">
        <v>7955</v>
      </c>
      <c r="AK55" s="122">
        <v>10530</v>
      </c>
      <c r="AL55" s="122">
        <v>12220</v>
      </c>
    </row>
    <row r="56" spans="1:38" ht="15.75" customHeight="1" x14ac:dyDescent="0.25">
      <c r="A56" s="8"/>
      <c r="B56" s="38" t="s">
        <v>6</v>
      </c>
      <c r="C56" s="38" t="s">
        <v>42</v>
      </c>
      <c r="D56" s="46">
        <v>33620</v>
      </c>
      <c r="E56" s="46">
        <v>50092</v>
      </c>
      <c r="F56" s="54">
        <v>30</v>
      </c>
      <c r="G56" s="54">
        <v>11</v>
      </c>
      <c r="H56" s="41">
        <v>9216</v>
      </c>
      <c r="I56" s="42">
        <v>500</v>
      </c>
      <c r="J56" s="79">
        <v>146</v>
      </c>
      <c r="K56" s="79">
        <v>110</v>
      </c>
      <c r="L56" s="79">
        <v>45</v>
      </c>
      <c r="M56" s="81">
        <v>15</v>
      </c>
      <c r="N56" s="79">
        <v>15</v>
      </c>
      <c r="O56" s="79">
        <v>30</v>
      </c>
      <c r="P56" s="79"/>
      <c r="Q56" s="81">
        <v>135</v>
      </c>
      <c r="R56" s="82">
        <v>110</v>
      </c>
      <c r="S56" s="82">
        <v>75</v>
      </c>
      <c r="T56" s="82">
        <v>35</v>
      </c>
      <c r="U56" s="82">
        <v>25</v>
      </c>
      <c r="V56" s="82">
        <v>20</v>
      </c>
      <c r="W56" s="33"/>
      <c r="X56" s="82">
        <f t="shared" ref="X56:X67" si="0">H56</f>
        <v>9216</v>
      </c>
      <c r="Y56" s="33">
        <v>500</v>
      </c>
      <c r="Z56" s="122">
        <v>1457</v>
      </c>
      <c r="AA56" s="122">
        <v>1849</v>
      </c>
      <c r="AB56" s="122">
        <v>34051</v>
      </c>
      <c r="AC56" s="122">
        <v>1629</v>
      </c>
      <c r="AD56" s="122">
        <v>1125</v>
      </c>
      <c r="AE56" s="122">
        <v>1192</v>
      </c>
      <c r="AF56" s="122"/>
      <c r="AG56" s="122">
        <v>5960</v>
      </c>
      <c r="AH56" s="122">
        <v>6660</v>
      </c>
      <c r="AI56" s="122">
        <v>7450</v>
      </c>
      <c r="AJ56" s="122">
        <v>8325</v>
      </c>
      <c r="AK56" s="122">
        <v>930</v>
      </c>
      <c r="AL56" s="122">
        <v>800</v>
      </c>
    </row>
    <row r="57" spans="1:38" ht="15.75" customHeight="1" x14ac:dyDescent="0.25">
      <c r="A57" s="8"/>
      <c r="B57" s="38" t="s">
        <v>4</v>
      </c>
      <c r="C57" s="38">
        <v>19</v>
      </c>
      <c r="D57" s="46">
        <v>1119407</v>
      </c>
      <c r="E57" s="46">
        <v>1119407</v>
      </c>
      <c r="F57" s="54">
        <v>36</v>
      </c>
      <c r="G57" s="54">
        <v>8</v>
      </c>
      <c r="H57" s="41">
        <v>5184</v>
      </c>
      <c r="I57" s="42">
        <v>500</v>
      </c>
      <c r="J57" s="79">
        <v>0</v>
      </c>
      <c r="K57" s="79">
        <v>0</v>
      </c>
      <c r="L57" s="79">
        <v>0</v>
      </c>
      <c r="M57" s="81">
        <v>0</v>
      </c>
      <c r="N57" s="79">
        <v>0</v>
      </c>
      <c r="O57" s="79">
        <v>0</v>
      </c>
      <c r="P57" s="79"/>
      <c r="Q57" s="81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33"/>
      <c r="X57" s="82">
        <f t="shared" si="0"/>
        <v>5184</v>
      </c>
      <c r="Y57" s="33">
        <v>500</v>
      </c>
      <c r="Z57" s="122">
        <v>3860</v>
      </c>
      <c r="AA57" s="122">
        <v>14453</v>
      </c>
      <c r="AB57" s="122">
        <v>3996</v>
      </c>
      <c r="AC57" s="122">
        <v>3018</v>
      </c>
      <c r="AD57" s="122">
        <v>4540</v>
      </c>
      <c r="AE57" s="122">
        <v>27873</v>
      </c>
      <c r="AF57" s="122"/>
      <c r="AG57" s="122">
        <v>16900</v>
      </c>
      <c r="AH57" s="122">
        <v>20055</v>
      </c>
      <c r="AI57" s="122">
        <v>23500</v>
      </c>
      <c r="AJ57" s="122">
        <v>27940</v>
      </c>
      <c r="AK57" s="122">
        <v>33005</v>
      </c>
      <c r="AL57" s="122">
        <v>36945</v>
      </c>
    </row>
    <row r="58" spans="1:38" ht="15.75" customHeight="1" x14ac:dyDescent="0.25">
      <c r="A58" s="8"/>
      <c r="B58" s="38" t="s">
        <v>5</v>
      </c>
      <c r="C58" s="38" t="s">
        <v>43</v>
      </c>
      <c r="D58" s="46">
        <v>371664</v>
      </c>
      <c r="E58" s="46">
        <v>434695</v>
      </c>
      <c r="F58" s="54">
        <v>36</v>
      </c>
      <c r="G58" s="54">
        <v>10</v>
      </c>
      <c r="H58" s="41">
        <v>6144</v>
      </c>
      <c r="I58" s="42">
        <v>500</v>
      </c>
      <c r="J58" s="79">
        <v>0</v>
      </c>
      <c r="K58" s="79">
        <v>0</v>
      </c>
      <c r="L58" s="79">
        <v>0</v>
      </c>
      <c r="M58" s="81">
        <v>0</v>
      </c>
      <c r="N58" s="79">
        <v>0</v>
      </c>
      <c r="O58" s="79">
        <v>0</v>
      </c>
      <c r="P58" s="79"/>
      <c r="Q58" s="74">
        <v>25</v>
      </c>
      <c r="R58" s="74">
        <v>50</v>
      </c>
      <c r="S58" s="82">
        <v>50</v>
      </c>
      <c r="T58" s="82">
        <v>40</v>
      </c>
      <c r="U58" s="82">
        <v>25</v>
      </c>
      <c r="V58" s="82">
        <v>30</v>
      </c>
      <c r="W58" s="33"/>
      <c r="X58" s="82">
        <f t="shared" si="0"/>
        <v>6144</v>
      </c>
      <c r="Y58" s="33">
        <v>500</v>
      </c>
      <c r="Z58" s="122">
        <v>1184</v>
      </c>
      <c r="AA58" s="122">
        <v>2635</v>
      </c>
      <c r="AB58" s="122">
        <v>3467</v>
      </c>
      <c r="AC58" s="122">
        <v>19029</v>
      </c>
      <c r="AD58" s="122">
        <v>20859</v>
      </c>
      <c r="AE58" s="122">
        <v>3301</v>
      </c>
      <c r="AF58" s="122"/>
      <c r="AG58" s="122">
        <v>9560</v>
      </c>
      <c r="AH58" s="122">
        <v>19140</v>
      </c>
      <c r="AI58" s="122">
        <v>27455</v>
      </c>
      <c r="AJ58" s="122">
        <v>36510</v>
      </c>
      <c r="AK58" s="122">
        <v>47280</v>
      </c>
      <c r="AL58" s="122">
        <v>56500</v>
      </c>
    </row>
    <row r="59" spans="1:38" ht="15.75" customHeight="1" x14ac:dyDescent="0.25">
      <c r="A59" s="8"/>
      <c r="B59" s="38" t="s">
        <v>5</v>
      </c>
      <c r="C59" s="38" t="s">
        <v>44</v>
      </c>
      <c r="D59" s="46">
        <v>31167</v>
      </c>
      <c r="E59" s="46">
        <v>19141</v>
      </c>
      <c r="F59" s="54">
        <v>28</v>
      </c>
      <c r="G59" s="54">
        <v>12</v>
      </c>
      <c r="H59" s="41">
        <v>6912</v>
      </c>
      <c r="I59" s="42">
        <v>500</v>
      </c>
      <c r="J59" s="79">
        <v>68</v>
      </c>
      <c r="K59" s="79">
        <v>786</v>
      </c>
      <c r="L59" s="79">
        <v>0</v>
      </c>
      <c r="M59" s="81">
        <v>34</v>
      </c>
      <c r="N59" s="79">
        <v>0</v>
      </c>
      <c r="O59" s="79">
        <v>68</v>
      </c>
      <c r="P59" s="79"/>
      <c r="Q59" s="81">
        <v>325</v>
      </c>
      <c r="R59" s="82">
        <v>260</v>
      </c>
      <c r="S59" s="82">
        <v>50</v>
      </c>
      <c r="T59" s="82">
        <v>45</v>
      </c>
      <c r="U59" s="82">
        <v>35</v>
      </c>
      <c r="V59" s="82">
        <v>20</v>
      </c>
      <c r="W59" s="33"/>
      <c r="X59" s="82">
        <f t="shared" si="0"/>
        <v>6912</v>
      </c>
      <c r="Y59" s="33">
        <v>500</v>
      </c>
      <c r="Z59" s="122">
        <v>1708</v>
      </c>
      <c r="AA59" s="122">
        <v>2358</v>
      </c>
      <c r="AB59" s="122">
        <v>955</v>
      </c>
      <c r="AC59" s="122">
        <v>922</v>
      </c>
      <c r="AD59" s="122">
        <v>136</v>
      </c>
      <c r="AE59" s="122">
        <v>990</v>
      </c>
      <c r="AF59" s="122"/>
      <c r="AG59" s="122">
        <v>5360</v>
      </c>
      <c r="AH59" s="122">
        <v>7970</v>
      </c>
      <c r="AI59" s="122">
        <v>955</v>
      </c>
      <c r="AJ59" s="122">
        <v>660</v>
      </c>
      <c r="AK59" s="122">
        <v>585</v>
      </c>
      <c r="AL59" s="122">
        <v>485</v>
      </c>
    </row>
    <row r="60" spans="1:38" ht="15.75" customHeight="1" x14ac:dyDescent="0.25">
      <c r="A60" s="8"/>
      <c r="B60" s="38" t="s">
        <v>4</v>
      </c>
      <c r="C60" s="38">
        <v>20</v>
      </c>
      <c r="D60" s="46">
        <v>159483</v>
      </c>
      <c r="E60" s="46">
        <v>308345</v>
      </c>
      <c r="F60" s="54">
        <v>37</v>
      </c>
      <c r="G60" s="54">
        <v>11</v>
      </c>
      <c r="H60" s="41">
        <v>5184</v>
      </c>
      <c r="I60" s="42">
        <v>500</v>
      </c>
      <c r="J60" s="79">
        <v>100</v>
      </c>
      <c r="K60" s="79">
        <v>350</v>
      </c>
      <c r="L60" s="79">
        <v>250</v>
      </c>
      <c r="M60" s="81">
        <v>200</v>
      </c>
      <c r="N60" s="79">
        <v>270</v>
      </c>
      <c r="O60" s="79">
        <v>50</v>
      </c>
      <c r="P60" s="79"/>
      <c r="Q60" s="81">
        <v>180</v>
      </c>
      <c r="R60" s="82">
        <v>325</v>
      </c>
      <c r="S60" s="82">
        <v>370</v>
      </c>
      <c r="T60" s="82">
        <v>285</v>
      </c>
      <c r="U60" s="82">
        <v>215</v>
      </c>
      <c r="V60" s="82">
        <v>205</v>
      </c>
      <c r="W60" s="33"/>
      <c r="X60" s="82">
        <f t="shared" si="0"/>
        <v>5184</v>
      </c>
      <c r="Y60" s="33">
        <v>500</v>
      </c>
      <c r="Z60" s="122">
        <v>3926</v>
      </c>
      <c r="AA60" s="122">
        <v>4186</v>
      </c>
      <c r="AB60" s="122">
        <v>7352</v>
      </c>
      <c r="AC60" s="122">
        <v>9958</v>
      </c>
      <c r="AD60" s="122">
        <v>5766</v>
      </c>
      <c r="AE60" s="122">
        <v>12634</v>
      </c>
      <c r="AF60" s="122"/>
      <c r="AG60" s="122">
        <v>4485</v>
      </c>
      <c r="AH60" s="122">
        <v>8745</v>
      </c>
      <c r="AI60" s="122">
        <v>13200</v>
      </c>
      <c r="AJ60" s="122">
        <v>17160</v>
      </c>
      <c r="AK60" s="122">
        <v>26865</v>
      </c>
      <c r="AL60" s="122">
        <v>32165</v>
      </c>
    </row>
    <row r="61" spans="1:38" ht="15.75" customHeight="1" x14ac:dyDescent="0.25">
      <c r="A61" s="8"/>
      <c r="B61" s="38" t="s">
        <v>7</v>
      </c>
      <c r="C61" s="38">
        <v>21</v>
      </c>
      <c r="D61" s="46">
        <v>113496</v>
      </c>
      <c r="E61" s="46">
        <v>87456</v>
      </c>
      <c r="F61" s="54">
        <v>38</v>
      </c>
      <c r="G61" s="54">
        <v>10</v>
      </c>
      <c r="H61" s="41">
        <v>648</v>
      </c>
      <c r="I61" s="42">
        <v>500</v>
      </c>
      <c r="J61" s="79">
        <v>16</v>
      </c>
      <c r="K61" s="79">
        <v>0</v>
      </c>
      <c r="L61" s="79">
        <v>0</v>
      </c>
      <c r="M61" s="81">
        <v>0</v>
      </c>
      <c r="N61" s="79">
        <v>0</v>
      </c>
      <c r="O61" s="79">
        <v>0</v>
      </c>
      <c r="P61" s="79"/>
      <c r="Q61" s="81">
        <v>55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33"/>
      <c r="X61" s="82">
        <f t="shared" si="0"/>
        <v>648</v>
      </c>
      <c r="Y61" s="33">
        <v>500</v>
      </c>
      <c r="Z61" s="122">
        <v>1609</v>
      </c>
      <c r="AA61" s="122">
        <v>632</v>
      </c>
      <c r="AB61" s="122">
        <v>2027</v>
      </c>
      <c r="AC61" s="122">
        <v>2005</v>
      </c>
      <c r="AD61" s="122">
        <v>1869</v>
      </c>
      <c r="AE61" s="122">
        <v>4005</v>
      </c>
      <c r="AF61" s="122"/>
      <c r="AG61" s="122">
        <v>2355</v>
      </c>
      <c r="AH61" s="122">
        <v>6545</v>
      </c>
      <c r="AI61" s="122">
        <v>10525</v>
      </c>
      <c r="AJ61" s="122">
        <v>16050</v>
      </c>
      <c r="AK61" s="122">
        <v>25105</v>
      </c>
      <c r="AL61" s="122">
        <v>1725</v>
      </c>
    </row>
    <row r="62" spans="1:38" ht="15.75" customHeight="1" x14ac:dyDescent="0.25">
      <c r="A62" s="8"/>
      <c r="B62" s="38" t="s">
        <v>5</v>
      </c>
      <c r="C62" s="38" t="s">
        <v>45</v>
      </c>
      <c r="D62" s="46">
        <v>517234</v>
      </c>
      <c r="E62" s="46">
        <v>160049</v>
      </c>
      <c r="F62" s="54">
        <v>39</v>
      </c>
      <c r="G62" s="54">
        <v>9</v>
      </c>
      <c r="H62" s="41">
        <v>3456</v>
      </c>
      <c r="I62" s="42">
        <v>500</v>
      </c>
      <c r="J62" s="79">
        <v>0</v>
      </c>
      <c r="K62" s="79">
        <v>0</v>
      </c>
      <c r="L62" s="79">
        <v>0</v>
      </c>
      <c r="M62" s="81">
        <v>0</v>
      </c>
      <c r="N62" s="79">
        <v>0</v>
      </c>
      <c r="O62" s="79">
        <v>0</v>
      </c>
      <c r="P62" s="79"/>
      <c r="Q62" s="81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33"/>
      <c r="X62" s="82">
        <f t="shared" si="0"/>
        <v>3456</v>
      </c>
      <c r="Y62" s="33">
        <v>500</v>
      </c>
      <c r="Z62" s="122">
        <v>6675</v>
      </c>
      <c r="AA62" s="122">
        <v>1180</v>
      </c>
      <c r="AB62" s="122">
        <v>6299</v>
      </c>
      <c r="AC62" s="122">
        <v>6297</v>
      </c>
      <c r="AD62" s="122">
        <v>1902</v>
      </c>
      <c r="AE62" s="122">
        <v>1520</v>
      </c>
      <c r="AF62" s="122"/>
      <c r="AG62" s="122">
        <v>15785</v>
      </c>
      <c r="AH62" s="122">
        <v>22520</v>
      </c>
      <c r="AI62" s="122">
        <v>26940</v>
      </c>
      <c r="AJ62" s="122">
        <v>33695</v>
      </c>
      <c r="AK62" s="122">
        <v>40020</v>
      </c>
      <c r="AL62" s="122">
        <v>46605</v>
      </c>
    </row>
    <row r="63" spans="1:38" ht="15.75" customHeight="1" x14ac:dyDescent="0.25">
      <c r="A63" s="8"/>
      <c r="B63" s="38" t="s">
        <v>7</v>
      </c>
      <c r="C63" s="38">
        <v>22</v>
      </c>
      <c r="D63" s="46">
        <v>260573</v>
      </c>
      <c r="E63" s="46">
        <v>841878</v>
      </c>
      <c r="F63" s="54">
        <v>35</v>
      </c>
      <c r="G63" s="54">
        <v>11</v>
      </c>
      <c r="H63" s="41">
        <v>9216</v>
      </c>
      <c r="I63" s="42">
        <v>500</v>
      </c>
      <c r="J63" s="79">
        <v>237</v>
      </c>
      <c r="K63" s="79">
        <v>575</v>
      </c>
      <c r="L63" s="79">
        <v>158</v>
      </c>
      <c r="M63" s="81">
        <v>474</v>
      </c>
      <c r="N63" s="79">
        <v>654</v>
      </c>
      <c r="O63" s="79">
        <v>553</v>
      </c>
      <c r="P63" s="79"/>
      <c r="Q63" s="81">
        <v>285</v>
      </c>
      <c r="R63" s="82">
        <v>350</v>
      </c>
      <c r="S63" s="82">
        <v>425</v>
      </c>
      <c r="T63" s="82">
        <v>540</v>
      </c>
      <c r="U63" s="82">
        <v>530</v>
      </c>
      <c r="V63" s="82">
        <v>590</v>
      </c>
      <c r="W63" s="33"/>
      <c r="X63" s="82">
        <f t="shared" si="0"/>
        <v>9216</v>
      </c>
      <c r="Y63" s="33">
        <v>500</v>
      </c>
      <c r="Z63" s="122">
        <v>1804</v>
      </c>
      <c r="AA63" s="122">
        <v>2098</v>
      </c>
      <c r="AB63" s="122">
        <v>7059</v>
      </c>
      <c r="AC63" s="122">
        <v>2019</v>
      </c>
      <c r="AD63" s="122">
        <v>6203</v>
      </c>
      <c r="AE63" s="122">
        <v>3371</v>
      </c>
      <c r="AF63" s="122"/>
      <c r="AG63" s="122">
        <v>15075</v>
      </c>
      <c r="AH63" s="122">
        <v>16170</v>
      </c>
      <c r="AI63" s="122">
        <v>18010</v>
      </c>
      <c r="AJ63" s="122">
        <v>20970</v>
      </c>
      <c r="AK63" s="122">
        <v>25015</v>
      </c>
      <c r="AL63" s="122">
        <v>28060</v>
      </c>
    </row>
    <row r="64" spans="1:38" ht="15.75" customHeight="1" x14ac:dyDescent="0.25">
      <c r="A64" s="8"/>
      <c r="B64" s="38" t="s">
        <v>5</v>
      </c>
      <c r="C64" s="38" t="s">
        <v>46</v>
      </c>
      <c r="D64" s="46">
        <v>729283</v>
      </c>
      <c r="E64" s="46">
        <v>765593</v>
      </c>
      <c r="F64" s="54">
        <v>38</v>
      </c>
      <c r="G64" s="54">
        <v>9</v>
      </c>
      <c r="H64" s="41">
        <v>6144</v>
      </c>
      <c r="I64" s="42">
        <v>500</v>
      </c>
      <c r="J64" s="79">
        <v>0</v>
      </c>
      <c r="K64" s="79">
        <v>0</v>
      </c>
      <c r="L64" s="79">
        <v>0</v>
      </c>
      <c r="M64" s="81">
        <v>0</v>
      </c>
      <c r="N64" s="79">
        <v>0</v>
      </c>
      <c r="O64" s="79">
        <v>0</v>
      </c>
      <c r="P64" s="79"/>
      <c r="Q64" s="81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33"/>
      <c r="X64" s="82">
        <f t="shared" si="0"/>
        <v>6144</v>
      </c>
      <c r="Y64" s="33">
        <v>500</v>
      </c>
      <c r="Z64" s="122">
        <v>2272</v>
      </c>
      <c r="AA64" s="122">
        <v>17309</v>
      </c>
      <c r="AB64" s="122">
        <v>20383</v>
      </c>
      <c r="AC64" s="122">
        <v>749382</v>
      </c>
      <c r="AD64" s="122">
        <v>18821</v>
      </c>
      <c r="AE64" s="122">
        <v>35400</v>
      </c>
      <c r="AF64" s="122"/>
      <c r="AG64" s="122">
        <v>27090</v>
      </c>
      <c r="AH64" s="122">
        <v>30265</v>
      </c>
      <c r="AI64" s="122">
        <v>36355</v>
      </c>
      <c r="AJ64" s="122">
        <v>43135</v>
      </c>
      <c r="AK64" s="122">
        <v>54265</v>
      </c>
      <c r="AL64" s="122">
        <v>62905</v>
      </c>
    </row>
    <row r="65" spans="1:38" ht="15.75" customHeight="1" x14ac:dyDescent="0.25">
      <c r="A65" s="8"/>
      <c r="B65" s="38" t="s">
        <v>6</v>
      </c>
      <c r="C65" s="38" t="s">
        <v>47</v>
      </c>
      <c r="D65" s="46">
        <v>568311</v>
      </c>
      <c r="E65" s="46">
        <v>231879</v>
      </c>
      <c r="F65" s="54">
        <v>35</v>
      </c>
      <c r="G65" s="54">
        <v>10</v>
      </c>
      <c r="H65" s="41">
        <v>4608</v>
      </c>
      <c r="I65" s="42">
        <v>500</v>
      </c>
      <c r="J65" s="79">
        <v>0</v>
      </c>
      <c r="K65" s="79">
        <v>59</v>
      </c>
      <c r="L65" s="79">
        <v>0</v>
      </c>
      <c r="M65" s="81">
        <v>59</v>
      </c>
      <c r="N65" s="79">
        <v>177</v>
      </c>
      <c r="O65" s="79">
        <v>59</v>
      </c>
      <c r="P65" s="79"/>
      <c r="Q65" s="81">
        <v>15</v>
      </c>
      <c r="R65" s="82">
        <v>25</v>
      </c>
      <c r="S65" s="82">
        <v>35</v>
      </c>
      <c r="T65" s="82">
        <v>50</v>
      </c>
      <c r="U65" s="82">
        <v>70</v>
      </c>
      <c r="V65" s="82">
        <v>60</v>
      </c>
      <c r="W65" s="33"/>
      <c r="X65" s="82">
        <f t="shared" si="0"/>
        <v>4608</v>
      </c>
      <c r="Y65" s="33">
        <v>500</v>
      </c>
      <c r="Z65" s="122">
        <v>22730</v>
      </c>
      <c r="AA65" s="122">
        <v>13216</v>
      </c>
      <c r="AB65" s="122">
        <v>2531</v>
      </c>
      <c r="AC65" s="122">
        <v>4261</v>
      </c>
      <c r="AD65" s="122">
        <v>33974</v>
      </c>
      <c r="AE65" s="122">
        <v>45544</v>
      </c>
      <c r="AF65" s="122"/>
      <c r="AG65" s="122">
        <v>19115</v>
      </c>
      <c r="AH65" s="122">
        <v>33225</v>
      </c>
      <c r="AI65" s="122">
        <v>51455</v>
      </c>
      <c r="AJ65" s="122">
        <v>66410</v>
      </c>
      <c r="AK65" s="122">
        <v>101930</v>
      </c>
      <c r="AL65" s="122">
        <v>127405</v>
      </c>
    </row>
    <row r="66" spans="1:38" ht="15.75" customHeight="1" x14ac:dyDescent="0.25">
      <c r="A66" s="8"/>
      <c r="B66" s="38" t="s">
        <v>4</v>
      </c>
      <c r="C66" s="38">
        <v>23</v>
      </c>
      <c r="D66" s="46">
        <v>26830</v>
      </c>
      <c r="E66" s="46">
        <v>13117</v>
      </c>
      <c r="F66" s="54">
        <v>34</v>
      </c>
      <c r="G66" s="54">
        <v>11</v>
      </c>
      <c r="H66" s="41">
        <v>6912</v>
      </c>
      <c r="I66" s="42">
        <v>500</v>
      </c>
      <c r="J66" s="79">
        <v>52</v>
      </c>
      <c r="K66" s="79">
        <v>52</v>
      </c>
      <c r="L66" s="79">
        <v>26</v>
      </c>
      <c r="M66" s="81">
        <v>0</v>
      </c>
      <c r="N66" s="79">
        <v>0</v>
      </c>
      <c r="O66" s="79">
        <v>0</v>
      </c>
      <c r="P66" s="79"/>
      <c r="Q66" s="81">
        <v>20</v>
      </c>
      <c r="R66" s="82">
        <v>25</v>
      </c>
      <c r="S66" s="82">
        <v>35</v>
      </c>
      <c r="T66" s="82">
        <v>0</v>
      </c>
      <c r="U66" s="82">
        <v>0</v>
      </c>
      <c r="V66" s="82">
        <v>0</v>
      </c>
      <c r="W66" s="33"/>
      <c r="X66" s="82">
        <f t="shared" si="0"/>
        <v>6912</v>
      </c>
      <c r="Y66" s="33">
        <v>500</v>
      </c>
      <c r="Z66" s="122">
        <v>1682</v>
      </c>
      <c r="AA66" s="122">
        <v>27322</v>
      </c>
      <c r="AB66" s="122">
        <v>492</v>
      </c>
      <c r="AC66" s="122">
        <v>52</v>
      </c>
      <c r="AD66" s="122">
        <v>52</v>
      </c>
      <c r="AE66" s="122">
        <v>104</v>
      </c>
      <c r="AF66" s="122"/>
      <c r="AG66" s="122">
        <v>6415</v>
      </c>
      <c r="AH66" s="122">
        <v>8655</v>
      </c>
      <c r="AI66" s="122">
        <v>460</v>
      </c>
      <c r="AJ66" s="122">
        <v>280</v>
      </c>
      <c r="AK66" s="122">
        <v>205</v>
      </c>
      <c r="AL66" s="122">
        <v>130</v>
      </c>
    </row>
    <row r="67" spans="1:38" ht="15.75" customHeight="1" x14ac:dyDescent="0.25">
      <c r="A67" s="8"/>
      <c r="B67" s="38" t="s">
        <v>6</v>
      </c>
      <c r="C67" s="38" t="s">
        <v>50</v>
      </c>
      <c r="D67" s="46">
        <v>46382</v>
      </c>
      <c r="E67" s="46">
        <v>110907</v>
      </c>
      <c r="F67" s="54">
        <v>28</v>
      </c>
      <c r="G67" s="54">
        <v>12</v>
      </c>
      <c r="H67" s="41">
        <v>5184</v>
      </c>
      <c r="I67" s="42">
        <v>500</v>
      </c>
      <c r="J67" s="79">
        <v>350</v>
      </c>
      <c r="K67" s="79">
        <v>208</v>
      </c>
      <c r="L67" s="79">
        <v>382</v>
      </c>
      <c r="M67" s="81">
        <v>370</v>
      </c>
      <c r="N67" s="79">
        <v>208</v>
      </c>
      <c r="O67" s="79">
        <v>266</v>
      </c>
      <c r="P67" s="79"/>
      <c r="Q67" s="81">
        <v>375</v>
      </c>
      <c r="R67" s="82">
        <v>620</v>
      </c>
      <c r="S67" s="82">
        <v>760</v>
      </c>
      <c r="T67" s="82">
        <v>855</v>
      </c>
      <c r="U67" s="82">
        <v>370</v>
      </c>
      <c r="V67" s="82">
        <v>335</v>
      </c>
      <c r="W67" s="33"/>
      <c r="X67" s="82">
        <f t="shared" si="0"/>
        <v>5184</v>
      </c>
      <c r="Y67" s="33">
        <v>500</v>
      </c>
      <c r="Z67" s="122">
        <v>2306</v>
      </c>
      <c r="AA67" s="122">
        <v>1310</v>
      </c>
      <c r="AB67" s="122">
        <v>3212</v>
      </c>
      <c r="AC67" s="122">
        <v>4844</v>
      </c>
      <c r="AD67" s="122">
        <v>6346</v>
      </c>
      <c r="AE67" s="122">
        <v>6346</v>
      </c>
      <c r="AF67" s="122"/>
      <c r="AG67" s="122">
        <v>2985</v>
      </c>
      <c r="AH67" s="122">
        <v>6230</v>
      </c>
      <c r="AI67" s="122">
        <v>9300</v>
      </c>
      <c r="AJ67" s="122">
        <v>13350</v>
      </c>
      <c r="AK67" s="122">
        <v>19115</v>
      </c>
      <c r="AL67" s="122">
        <v>4475</v>
      </c>
    </row>
    <row r="68" spans="1:38" ht="15.75" customHeight="1" x14ac:dyDescent="0.25">
      <c r="A68" s="8"/>
      <c r="B68" s="38" t="s">
        <v>6</v>
      </c>
      <c r="C68" s="38" t="s">
        <v>51</v>
      </c>
      <c r="D68" s="46">
        <v>83843</v>
      </c>
      <c r="E68" s="46">
        <v>46167</v>
      </c>
      <c r="F68" s="54">
        <v>35</v>
      </c>
      <c r="G68" s="54">
        <v>13</v>
      </c>
      <c r="H68" s="41">
        <v>7776</v>
      </c>
      <c r="I68" s="42">
        <v>500</v>
      </c>
      <c r="J68" s="79">
        <v>1348</v>
      </c>
      <c r="K68" s="79">
        <v>3480</v>
      </c>
      <c r="L68" s="79">
        <v>1395</v>
      </c>
      <c r="M68" s="81">
        <v>329</v>
      </c>
      <c r="N68" s="79">
        <v>1395</v>
      </c>
      <c r="O68" s="79">
        <v>1395</v>
      </c>
      <c r="P68" s="79"/>
      <c r="Q68" s="81">
        <v>4650</v>
      </c>
      <c r="R68" s="82">
        <v>11485</v>
      </c>
      <c r="S68" s="82">
        <v>16280</v>
      </c>
      <c r="T68" s="82">
        <v>1410</v>
      </c>
      <c r="U68" s="82">
        <v>1380</v>
      </c>
      <c r="V68" s="82">
        <v>1090</v>
      </c>
      <c r="W68" s="33"/>
      <c r="X68" s="82">
        <f t="shared" ref="X68:X70" si="1">H68</f>
        <v>7776</v>
      </c>
      <c r="Y68" s="33">
        <v>500</v>
      </c>
      <c r="Z68" s="122">
        <v>1489</v>
      </c>
      <c r="AA68" s="122">
        <v>2508</v>
      </c>
      <c r="AB68" s="122">
        <v>470</v>
      </c>
      <c r="AC68" s="122">
        <v>2461</v>
      </c>
      <c r="AD68" s="122">
        <v>2273</v>
      </c>
      <c r="AE68" s="122">
        <v>376</v>
      </c>
      <c r="AF68" s="122"/>
      <c r="AG68" s="46">
        <v>4650</v>
      </c>
      <c r="AH68" s="45">
        <v>11485</v>
      </c>
      <c r="AI68" s="45">
        <v>16280</v>
      </c>
      <c r="AJ68" s="45">
        <v>1410</v>
      </c>
      <c r="AK68" s="45">
        <v>1380</v>
      </c>
      <c r="AL68" s="45">
        <v>1090</v>
      </c>
    </row>
    <row r="69" spans="1:38" ht="15.75" customHeight="1" x14ac:dyDescent="0.25">
      <c r="A69" s="8"/>
      <c r="B69" s="38" t="s">
        <v>4</v>
      </c>
      <c r="C69" s="38">
        <v>24</v>
      </c>
      <c r="D69" s="46">
        <v>21112</v>
      </c>
      <c r="E69" s="46">
        <v>10508</v>
      </c>
      <c r="F69" s="54">
        <v>33</v>
      </c>
      <c r="G69" s="54">
        <v>11</v>
      </c>
      <c r="H69" s="41">
        <v>7776</v>
      </c>
      <c r="I69" s="42">
        <v>500</v>
      </c>
      <c r="J69" s="79">
        <v>36</v>
      </c>
      <c r="K69" s="79">
        <v>0</v>
      </c>
      <c r="L69" s="79">
        <v>0</v>
      </c>
      <c r="M69" s="81">
        <v>0</v>
      </c>
      <c r="N69" s="79">
        <v>0</v>
      </c>
      <c r="O69" s="79">
        <v>0</v>
      </c>
      <c r="P69" s="79"/>
      <c r="Q69" s="81">
        <v>30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  <c r="W69" s="33"/>
      <c r="X69" s="82">
        <f t="shared" si="1"/>
        <v>7776</v>
      </c>
      <c r="Y69" s="33">
        <v>500</v>
      </c>
      <c r="Z69" s="122">
        <v>598</v>
      </c>
      <c r="AA69" s="122">
        <v>144</v>
      </c>
      <c r="AB69" s="122">
        <v>290</v>
      </c>
      <c r="AC69" s="122">
        <v>290</v>
      </c>
      <c r="AD69" s="122">
        <v>108</v>
      </c>
      <c r="AE69" s="122">
        <v>36</v>
      </c>
      <c r="AF69" s="122"/>
      <c r="AG69" s="46">
        <v>3410</v>
      </c>
      <c r="AH69" s="45">
        <v>380</v>
      </c>
      <c r="AI69" s="45">
        <v>260</v>
      </c>
      <c r="AJ69" s="45">
        <v>180</v>
      </c>
      <c r="AK69" s="45">
        <v>110</v>
      </c>
      <c r="AL69" s="45">
        <v>115</v>
      </c>
    </row>
    <row r="70" spans="1:38" ht="15.75" customHeight="1" x14ac:dyDescent="0.25">
      <c r="A70" s="8"/>
      <c r="B70" s="38" t="s">
        <v>5</v>
      </c>
      <c r="C70" s="38" t="s">
        <v>53</v>
      </c>
      <c r="D70" s="46">
        <v>3061686</v>
      </c>
      <c r="E70" s="46">
        <v>3061686</v>
      </c>
      <c r="F70" s="54">
        <v>39</v>
      </c>
      <c r="G70" s="54">
        <v>10</v>
      </c>
      <c r="H70" s="41">
        <v>5184</v>
      </c>
      <c r="I70" s="42">
        <v>500</v>
      </c>
      <c r="J70" s="79">
        <v>0</v>
      </c>
      <c r="K70" s="79">
        <v>0</v>
      </c>
      <c r="L70" s="79">
        <v>0</v>
      </c>
      <c r="M70" s="81">
        <v>375</v>
      </c>
      <c r="N70" s="79">
        <v>375</v>
      </c>
      <c r="O70" s="79">
        <v>750</v>
      </c>
      <c r="P70" s="79"/>
      <c r="Q70" s="81">
        <v>40</v>
      </c>
      <c r="R70" s="82">
        <v>75</v>
      </c>
      <c r="S70" s="82">
        <v>115</v>
      </c>
      <c r="T70" s="82">
        <v>160</v>
      </c>
      <c r="U70" s="82">
        <v>250</v>
      </c>
      <c r="V70" s="82">
        <v>310</v>
      </c>
      <c r="W70" s="33"/>
      <c r="X70" s="82">
        <f t="shared" si="1"/>
        <v>5184</v>
      </c>
      <c r="Y70" s="33">
        <v>500</v>
      </c>
      <c r="Z70" s="122">
        <v>4276</v>
      </c>
      <c r="AA70" s="122">
        <v>9453</v>
      </c>
      <c r="AB70" s="122">
        <v>2625</v>
      </c>
      <c r="AC70" s="122">
        <v>85217</v>
      </c>
      <c r="AD70" s="122">
        <v>18906</v>
      </c>
      <c r="AE70" s="122">
        <v>13203</v>
      </c>
      <c r="AF70" s="122"/>
      <c r="AG70" s="46">
        <v>12700</v>
      </c>
      <c r="AH70" s="45">
        <v>24860</v>
      </c>
      <c r="AI70" s="45">
        <v>37185</v>
      </c>
      <c r="AJ70" s="45">
        <v>52165</v>
      </c>
      <c r="AK70" s="45">
        <v>77805</v>
      </c>
      <c r="AL70" s="45">
        <v>96180</v>
      </c>
    </row>
    <row r="71" spans="1:38" ht="15.75" customHeight="1" x14ac:dyDescent="0.25">
      <c r="A71" s="8"/>
      <c r="B71" s="38" t="s">
        <v>4</v>
      </c>
      <c r="C71" s="38">
        <v>25</v>
      </c>
      <c r="D71" s="46">
        <v>2773697</v>
      </c>
      <c r="E71" s="46">
        <v>1367604</v>
      </c>
      <c r="F71" s="54">
        <v>37</v>
      </c>
      <c r="G71" s="54">
        <v>10</v>
      </c>
      <c r="H71" s="41">
        <v>4608</v>
      </c>
      <c r="I71" s="42">
        <v>500</v>
      </c>
      <c r="J71" s="79">
        <v>254</v>
      </c>
      <c r="K71" s="79">
        <v>0</v>
      </c>
      <c r="L71" s="79">
        <v>0</v>
      </c>
      <c r="M71" s="81">
        <v>254</v>
      </c>
      <c r="N71" s="79">
        <v>0</v>
      </c>
      <c r="O71" s="79">
        <v>127</v>
      </c>
      <c r="P71" s="79"/>
      <c r="Q71" s="81">
        <v>60</v>
      </c>
      <c r="R71" s="82">
        <v>90</v>
      </c>
      <c r="S71" s="82">
        <v>125</v>
      </c>
      <c r="T71" s="82">
        <v>100</v>
      </c>
      <c r="U71" s="82">
        <v>75</v>
      </c>
      <c r="V71" s="82">
        <v>95</v>
      </c>
      <c r="W71" s="33"/>
      <c r="X71" s="82">
        <v>9216</v>
      </c>
      <c r="Y71" s="33">
        <v>500</v>
      </c>
      <c r="Z71" s="122">
        <v>14867</v>
      </c>
      <c r="AA71" s="122">
        <v>1321</v>
      </c>
      <c r="AB71" s="122">
        <v>3150</v>
      </c>
      <c r="AC71" s="122">
        <v>5640</v>
      </c>
      <c r="AD71" s="122">
        <v>3455</v>
      </c>
      <c r="AE71" s="122">
        <v>4725</v>
      </c>
      <c r="AF71" s="122"/>
      <c r="AG71" s="46">
        <v>32360</v>
      </c>
      <c r="AH71" s="45">
        <v>47370</v>
      </c>
      <c r="AI71" s="45">
        <v>62245</v>
      </c>
      <c r="AJ71" s="45">
        <v>79870</v>
      </c>
      <c r="AK71" s="45">
        <v>107105</v>
      </c>
      <c r="AL71" s="45">
        <v>126430</v>
      </c>
    </row>
    <row r="72" spans="1:38" ht="15.75" customHeight="1" x14ac:dyDescent="0.25">
      <c r="A72" s="8"/>
      <c r="B72" s="38" t="s">
        <v>6</v>
      </c>
      <c r="C72" s="38" t="s">
        <v>54</v>
      </c>
      <c r="D72" s="46">
        <v>7086</v>
      </c>
      <c r="E72" s="46">
        <v>6711</v>
      </c>
      <c r="F72" s="54">
        <v>30</v>
      </c>
      <c r="G72" s="54">
        <v>12</v>
      </c>
      <c r="H72" s="41">
        <v>6912</v>
      </c>
      <c r="I72" s="42">
        <v>500</v>
      </c>
      <c r="J72" s="79">
        <v>122</v>
      </c>
      <c r="K72" s="79">
        <v>0</v>
      </c>
      <c r="L72" s="79">
        <v>0</v>
      </c>
      <c r="M72" s="81">
        <v>0</v>
      </c>
      <c r="N72" s="79">
        <v>0</v>
      </c>
      <c r="O72" s="79">
        <v>0</v>
      </c>
      <c r="P72" s="79"/>
      <c r="Q72" s="81">
        <v>35</v>
      </c>
      <c r="R72" s="82">
        <v>0</v>
      </c>
      <c r="S72" s="82">
        <v>0</v>
      </c>
      <c r="T72" s="82">
        <v>0</v>
      </c>
      <c r="U72" s="82">
        <v>0</v>
      </c>
      <c r="V72" s="82">
        <v>0</v>
      </c>
      <c r="W72" s="33"/>
      <c r="X72" s="82">
        <v>6912</v>
      </c>
      <c r="Y72" s="33">
        <v>500</v>
      </c>
      <c r="Z72" s="122">
        <v>488</v>
      </c>
      <c r="AA72" s="122">
        <v>122</v>
      </c>
      <c r="AB72" s="122">
        <v>0</v>
      </c>
      <c r="AC72" s="122">
        <v>0</v>
      </c>
      <c r="AD72" s="122">
        <v>0</v>
      </c>
      <c r="AE72" s="122">
        <v>0</v>
      </c>
      <c r="AF72" s="122"/>
      <c r="AG72" s="46">
        <v>1280</v>
      </c>
      <c r="AH72" s="45">
        <v>90</v>
      </c>
      <c r="AI72" s="45">
        <v>15</v>
      </c>
      <c r="AJ72" s="45">
        <v>0</v>
      </c>
      <c r="AK72" s="45">
        <v>0</v>
      </c>
      <c r="AL72" s="45">
        <v>0</v>
      </c>
    </row>
    <row r="73" spans="1:38" ht="15.75" customHeight="1" x14ac:dyDescent="0.25">
      <c r="A73" s="8"/>
      <c r="B73" s="38" t="s">
        <v>4</v>
      </c>
      <c r="C73" s="38">
        <v>26</v>
      </c>
      <c r="D73" s="46">
        <v>3047394</v>
      </c>
      <c r="E73" s="46">
        <v>3047394</v>
      </c>
      <c r="F73" s="54">
        <v>36</v>
      </c>
      <c r="G73" s="54">
        <v>7</v>
      </c>
      <c r="H73" s="41">
        <v>3072</v>
      </c>
      <c r="I73" s="42">
        <v>500</v>
      </c>
      <c r="J73" s="79">
        <v>0</v>
      </c>
      <c r="K73" s="79">
        <v>0</v>
      </c>
      <c r="L73" s="79">
        <v>0</v>
      </c>
      <c r="M73" s="81">
        <v>0</v>
      </c>
      <c r="N73" s="79">
        <v>0</v>
      </c>
      <c r="O73" s="79">
        <v>0</v>
      </c>
      <c r="P73" s="79"/>
      <c r="Q73" s="81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33"/>
      <c r="X73" s="82">
        <v>6144</v>
      </c>
      <c r="Y73" s="33">
        <v>500</v>
      </c>
      <c r="Z73" s="122">
        <v>69208</v>
      </c>
      <c r="AA73" s="122">
        <v>5196</v>
      </c>
      <c r="AB73" s="122">
        <v>72126</v>
      </c>
      <c r="AC73" s="122">
        <v>72088</v>
      </c>
      <c r="AD73" s="122">
        <v>11352</v>
      </c>
      <c r="AE73" s="122">
        <v>5798</v>
      </c>
      <c r="AF73" s="122"/>
      <c r="AG73" s="122">
        <v>17735</v>
      </c>
      <c r="AH73" s="122">
        <v>10335</v>
      </c>
      <c r="AI73" s="122">
        <v>31480</v>
      </c>
      <c r="AJ73" s="122">
        <v>40750</v>
      </c>
      <c r="AK73" s="122">
        <v>56210</v>
      </c>
      <c r="AL73" s="122">
        <v>67195</v>
      </c>
    </row>
    <row r="74" spans="1:38" ht="15.75" customHeight="1" x14ac:dyDescent="0.25">
      <c r="A74" s="8"/>
      <c r="B74" s="38"/>
      <c r="C74" s="38"/>
      <c r="D74" s="47"/>
      <c r="E74" s="47"/>
      <c r="F74" s="55"/>
      <c r="G74" s="55"/>
      <c r="H74" s="38"/>
      <c r="I74" s="39"/>
      <c r="J74" s="83"/>
      <c r="K74" s="83"/>
      <c r="L74" s="79"/>
      <c r="M74" s="81"/>
      <c r="N74" s="83"/>
      <c r="O74" s="79"/>
      <c r="P74" s="79"/>
      <c r="Q74" s="81"/>
      <c r="R74" s="82"/>
      <c r="S74" s="82"/>
      <c r="T74" s="82"/>
      <c r="U74" s="82"/>
      <c r="V74" s="82"/>
      <c r="W74" s="33"/>
      <c r="X74" s="82"/>
      <c r="Y74" s="33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</row>
    <row r="75" spans="1:38" s="108" customFormat="1" ht="24.95" customHeight="1" x14ac:dyDescent="0.3">
      <c r="A75" s="103"/>
      <c r="B75" s="104"/>
      <c r="C75" s="105"/>
      <c r="D75" s="106"/>
      <c r="E75" s="106"/>
      <c r="F75" s="105"/>
      <c r="G75" s="105"/>
      <c r="H75" s="105"/>
      <c r="I75" s="106">
        <f>SUM(I6:I74)</f>
        <v>34000</v>
      </c>
      <c r="J75" s="106">
        <f t="shared" ref="J75:O75" si="2">SUM(J6:J74)</f>
        <v>26465</v>
      </c>
      <c r="K75" s="106">
        <f t="shared" si="2"/>
        <v>124934</v>
      </c>
      <c r="L75" s="106">
        <f t="shared" si="2"/>
        <v>74608</v>
      </c>
      <c r="M75" s="106">
        <f t="shared" si="2"/>
        <v>17513</v>
      </c>
      <c r="N75" s="106">
        <f t="shared" si="2"/>
        <v>16299</v>
      </c>
      <c r="O75" s="106">
        <f t="shared" si="2"/>
        <v>13843</v>
      </c>
      <c r="P75" s="103"/>
      <c r="Q75" s="106">
        <f>SUM(Q6:Q74)</f>
        <v>48182</v>
      </c>
      <c r="R75" s="106">
        <f t="shared" ref="R75:V75" si="3">SUM(R6:R74)</f>
        <v>77805</v>
      </c>
      <c r="S75" s="106">
        <f t="shared" si="3"/>
        <v>68025</v>
      </c>
      <c r="T75" s="106">
        <f t="shared" si="3"/>
        <v>20023</v>
      </c>
      <c r="U75" s="106">
        <f t="shared" si="3"/>
        <v>18150</v>
      </c>
      <c r="V75" s="106">
        <f t="shared" si="3"/>
        <v>17110</v>
      </c>
      <c r="W75" s="106"/>
      <c r="X75" s="103"/>
      <c r="Y75" s="106">
        <f>SUM(Y6:Y74)</f>
        <v>34000</v>
      </c>
      <c r="Z75" s="106">
        <f t="shared" ref="Z75:AE75" si="4">SUM(Z6:Z74)</f>
        <v>960933</v>
      </c>
      <c r="AA75" s="106">
        <f t="shared" si="4"/>
        <v>320378</v>
      </c>
      <c r="AB75" s="106">
        <f t="shared" si="4"/>
        <v>878731</v>
      </c>
      <c r="AC75" s="106">
        <f t="shared" si="4"/>
        <v>1753161</v>
      </c>
      <c r="AD75" s="106">
        <f t="shared" si="4"/>
        <v>1032312</v>
      </c>
      <c r="AE75" s="106">
        <f t="shared" si="4"/>
        <v>2335231</v>
      </c>
      <c r="AF75" s="107"/>
      <c r="AG75" s="106">
        <f>SUM(AG6:AG74)</f>
        <v>786562</v>
      </c>
      <c r="AH75" s="106">
        <f t="shared" ref="AH75:AL75" si="5">SUM(AH6:AH74)</f>
        <v>1101045</v>
      </c>
      <c r="AI75" s="106">
        <f t="shared" si="5"/>
        <v>1393670</v>
      </c>
      <c r="AJ75" s="106">
        <f t="shared" si="5"/>
        <v>1671078</v>
      </c>
      <c r="AK75" s="106">
        <f t="shared" si="5"/>
        <v>2036430</v>
      </c>
      <c r="AL75" s="106">
        <f t="shared" si="5"/>
        <v>2220045</v>
      </c>
    </row>
    <row r="76" spans="1:38" s="3" customFormat="1" ht="24" customHeight="1" x14ac:dyDescent="0.5">
      <c r="B76" s="21"/>
      <c r="C76" s="18"/>
      <c r="D76" s="20"/>
      <c r="E76" s="20"/>
      <c r="F76" s="49"/>
      <c r="G76" s="49"/>
      <c r="H76" s="18"/>
      <c r="I76" s="19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20"/>
      <c r="X76" s="67"/>
      <c r="Y76" s="22"/>
      <c r="Z76" s="63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</row>
    <row r="77" spans="1:38" x14ac:dyDescent="0.25">
      <c r="F77" s="49">
        <f>MEDIAN(F6:F73)</f>
        <v>35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0FC4-4876-4A6C-BF13-1D9CF24ECD62}">
  <dimension ref="A1:AL76"/>
  <sheetViews>
    <sheetView zoomScale="80" zoomScaleNormal="80" workbookViewId="0">
      <pane xSplit="8" ySplit="4" topLeftCell="I5" activePane="bottomRight" state="frozen"/>
      <selection pane="topRight" activeCell="I1" sqref="I1"/>
      <selection pane="bottomLeft" activeCell="A17" sqref="A17"/>
      <selection pane="bottomRight" sqref="A1:XFD1"/>
    </sheetView>
  </sheetViews>
  <sheetFormatPr defaultRowHeight="15.75" x14ac:dyDescent="0.25"/>
  <cols>
    <col min="1" max="1" width="6.7109375" customWidth="1"/>
    <col min="2" max="2" width="14" style="17" customWidth="1"/>
    <col min="3" max="3" width="8.85546875" style="18" customWidth="1"/>
    <col min="4" max="4" width="18.7109375" style="20" customWidth="1"/>
    <col min="5" max="5" width="21.28515625" style="20" customWidth="1"/>
    <col min="6" max="7" width="9.7109375" style="49" customWidth="1"/>
    <col min="8" max="8" width="8.85546875" style="18" customWidth="1"/>
    <col min="9" max="9" width="13.140625" style="19" customWidth="1"/>
    <col min="10" max="10" width="14.7109375" style="67" customWidth="1"/>
    <col min="11" max="11" width="14.7109375" style="21" customWidth="1"/>
    <col min="12" max="12" width="14.28515625" style="68" customWidth="1"/>
    <col min="13" max="13" width="15.140625" style="67" customWidth="1"/>
    <col min="14" max="14" width="14.7109375" style="21" customWidth="1"/>
    <col min="15" max="15" width="14" style="21" customWidth="1"/>
    <col min="16" max="16" width="6.28515625" style="21" customWidth="1"/>
    <col min="17" max="17" width="16.85546875" style="67" customWidth="1"/>
    <col min="18" max="18" width="15.28515625" style="67" customWidth="1"/>
    <col min="19" max="22" width="15.28515625" style="69" customWidth="1"/>
    <col min="23" max="23" width="15.28515625" style="22" customWidth="1"/>
    <col min="24" max="24" width="15.28515625" style="69" customWidth="1"/>
    <col min="25" max="25" width="15.28515625" style="22" customWidth="1"/>
    <col min="26" max="26" width="17.140625" style="58" customWidth="1"/>
    <col min="27" max="28" width="16.140625" style="59" customWidth="1"/>
    <col min="29" max="29" width="16.5703125" style="59" customWidth="1"/>
    <col min="30" max="30" width="17.85546875" style="59" customWidth="1"/>
    <col min="31" max="31" width="16.42578125" style="59" customWidth="1"/>
    <col min="32" max="32" width="9.140625" style="59"/>
    <col min="33" max="33" width="15.7109375" style="59" customWidth="1"/>
    <col min="34" max="34" width="15.5703125" style="59" customWidth="1"/>
    <col min="35" max="35" width="15.28515625" style="59" customWidth="1"/>
    <col min="36" max="36" width="17.28515625" style="59" customWidth="1"/>
    <col min="37" max="37" width="17.42578125" style="59" customWidth="1"/>
    <col min="38" max="38" width="15.42578125" style="59" customWidth="1"/>
  </cols>
  <sheetData>
    <row r="1" spans="1:38" ht="30.75" customHeight="1" x14ac:dyDescent="0.5">
      <c r="A1" s="9"/>
      <c r="B1" s="10" t="s">
        <v>78</v>
      </c>
      <c r="C1" s="13"/>
      <c r="D1" s="15"/>
      <c r="E1" s="15"/>
      <c r="F1" s="48"/>
      <c r="G1" s="48"/>
      <c r="H1" s="13"/>
      <c r="I1" s="14"/>
      <c r="J1" s="14"/>
      <c r="K1" s="65"/>
      <c r="L1" s="13"/>
      <c r="M1" s="14"/>
      <c r="N1" s="65"/>
      <c r="O1" s="65"/>
      <c r="P1" s="65"/>
      <c r="Q1" s="14"/>
      <c r="R1" s="14"/>
      <c r="S1" s="66"/>
      <c r="T1" s="66"/>
      <c r="U1" s="66"/>
      <c r="V1" s="66"/>
      <c r="W1" s="16"/>
      <c r="X1" s="66"/>
      <c r="Y1" s="16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5.75" customHeight="1" x14ac:dyDescent="0.25"/>
    <row r="3" spans="1:38" ht="24.95" customHeight="1" x14ac:dyDescent="0.35">
      <c r="A3" s="1"/>
      <c r="B3" s="23"/>
      <c r="C3" s="24"/>
      <c r="D3" s="26"/>
      <c r="E3" s="26"/>
      <c r="F3" s="50"/>
      <c r="G3" s="50"/>
      <c r="H3" s="24"/>
      <c r="I3" s="25"/>
      <c r="J3" s="101" t="s">
        <v>55</v>
      </c>
      <c r="K3" s="70"/>
      <c r="L3" s="71"/>
      <c r="M3" s="60"/>
      <c r="N3" s="70"/>
      <c r="O3" s="70"/>
      <c r="P3" s="70"/>
      <c r="Q3" s="101" t="s">
        <v>56</v>
      </c>
      <c r="R3" s="60"/>
      <c r="S3" s="72"/>
      <c r="T3" s="73"/>
      <c r="U3" s="73"/>
      <c r="V3" s="73"/>
      <c r="W3" s="28"/>
      <c r="X3" s="74" t="s">
        <v>1</v>
      </c>
      <c r="Y3" s="12" t="s">
        <v>0</v>
      </c>
      <c r="Z3" s="102" t="s">
        <v>57</v>
      </c>
      <c r="AA3" s="60"/>
      <c r="AB3" s="60"/>
      <c r="AC3" s="25"/>
      <c r="AD3" s="60"/>
      <c r="AE3" s="60"/>
      <c r="AF3" s="60"/>
      <c r="AG3" s="101" t="s">
        <v>58</v>
      </c>
      <c r="AH3" s="26"/>
      <c r="AI3" s="27"/>
      <c r="AJ3" s="28"/>
      <c r="AK3" s="56">
        <v>40</v>
      </c>
      <c r="AL3" s="56">
        <v>50</v>
      </c>
    </row>
    <row r="4" spans="1:38" ht="15.75" customHeight="1" x14ac:dyDescent="0.25">
      <c r="A4" s="1"/>
      <c r="B4" s="29" t="s">
        <v>2</v>
      </c>
      <c r="C4" s="30" t="s">
        <v>3</v>
      </c>
      <c r="D4" s="31"/>
      <c r="E4" s="31"/>
      <c r="F4" s="51"/>
      <c r="G4" s="51" t="s">
        <v>40</v>
      </c>
      <c r="H4" s="30" t="s">
        <v>1</v>
      </c>
      <c r="I4" s="12" t="s">
        <v>0</v>
      </c>
      <c r="J4" s="74" t="s">
        <v>59</v>
      </c>
      <c r="K4" s="75" t="s">
        <v>60</v>
      </c>
      <c r="L4" s="76" t="s">
        <v>61</v>
      </c>
      <c r="M4" s="74" t="s">
        <v>62</v>
      </c>
      <c r="N4" s="76" t="s">
        <v>63</v>
      </c>
      <c r="O4" s="76" t="s">
        <v>64</v>
      </c>
      <c r="P4" s="76"/>
      <c r="Q4" s="74" t="s">
        <v>59</v>
      </c>
      <c r="R4" s="75" t="s">
        <v>60</v>
      </c>
      <c r="S4" s="76" t="s">
        <v>61</v>
      </c>
      <c r="T4" s="74" t="s">
        <v>62</v>
      </c>
      <c r="U4" s="76" t="s">
        <v>63</v>
      </c>
      <c r="V4" s="76" t="s">
        <v>64</v>
      </c>
      <c r="W4" s="32"/>
      <c r="X4" s="77"/>
      <c r="Y4" s="32"/>
      <c r="Z4" s="74" t="s">
        <v>59</v>
      </c>
      <c r="AA4" s="75" t="s">
        <v>60</v>
      </c>
      <c r="AB4" s="76" t="s">
        <v>61</v>
      </c>
      <c r="AC4" s="74" t="s">
        <v>62</v>
      </c>
      <c r="AD4" s="76" t="s">
        <v>63</v>
      </c>
      <c r="AE4" s="76" t="s">
        <v>64</v>
      </c>
      <c r="AF4" s="51"/>
      <c r="AG4" s="74" t="s">
        <v>59</v>
      </c>
      <c r="AH4" s="75" t="s">
        <v>60</v>
      </c>
      <c r="AI4" s="76" t="s">
        <v>61</v>
      </c>
      <c r="AJ4" s="74" t="s">
        <v>62</v>
      </c>
      <c r="AK4" s="61"/>
      <c r="AL4" s="61"/>
    </row>
    <row r="5" spans="1:38" ht="15.75" customHeight="1" x14ac:dyDescent="0.25">
      <c r="A5" s="2"/>
      <c r="B5" s="34"/>
      <c r="C5" s="34"/>
      <c r="D5" s="45"/>
      <c r="E5" s="45"/>
      <c r="F5" s="52"/>
      <c r="G5" s="52"/>
      <c r="H5" s="34"/>
      <c r="I5" s="35"/>
      <c r="J5" s="78"/>
      <c r="K5" s="78"/>
      <c r="L5" s="78"/>
      <c r="M5" s="79"/>
      <c r="N5" s="78"/>
      <c r="O5" s="78"/>
      <c r="P5" s="79"/>
      <c r="Q5" s="79"/>
      <c r="R5" s="78"/>
      <c r="S5" s="78"/>
      <c r="T5" s="78"/>
      <c r="U5" s="78"/>
      <c r="V5" s="78"/>
      <c r="W5" s="36"/>
      <c r="X5" s="82"/>
      <c r="Y5" s="33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5.75" customHeight="1" x14ac:dyDescent="0.25">
      <c r="A6" s="2"/>
      <c r="B6" s="34" t="s">
        <v>5</v>
      </c>
      <c r="C6" s="34" t="s">
        <v>39</v>
      </c>
      <c r="D6" s="45">
        <v>259590</v>
      </c>
      <c r="E6" s="45">
        <v>160220</v>
      </c>
      <c r="F6" s="54">
        <f>'500 rader'!F6</f>
        <v>36</v>
      </c>
      <c r="G6" s="54">
        <f>'500 rader'!G6</f>
        <v>10</v>
      </c>
      <c r="H6" s="41">
        <f>'500 rader'!H6</f>
        <v>2916</v>
      </c>
      <c r="I6" s="42">
        <v>1000</v>
      </c>
      <c r="J6" s="78">
        <v>55</v>
      </c>
      <c r="K6" s="78">
        <v>0</v>
      </c>
      <c r="L6" s="78">
        <v>0</v>
      </c>
      <c r="M6" s="79">
        <v>0</v>
      </c>
      <c r="N6" s="78">
        <v>0</v>
      </c>
      <c r="O6" s="78">
        <v>0</v>
      </c>
      <c r="P6" s="79"/>
      <c r="Q6" s="91">
        <f>'500 rader'!Q6*2</f>
        <v>50</v>
      </c>
      <c r="R6" s="91">
        <f>'500 rader'!R6*2</f>
        <v>0</v>
      </c>
      <c r="S6" s="91">
        <f>'500 rader'!S6*2</f>
        <v>0</v>
      </c>
      <c r="T6" s="91">
        <f>'500 rader'!T6*2</f>
        <v>0</v>
      </c>
      <c r="U6" s="91">
        <f>'500 rader'!U6*2</f>
        <v>0</v>
      </c>
      <c r="V6" s="91">
        <f>'500 rader'!V6*2</f>
        <v>0</v>
      </c>
      <c r="W6" s="36"/>
      <c r="X6" s="82">
        <f>'500 rader'!X6</f>
        <v>6912</v>
      </c>
      <c r="Y6" s="33">
        <v>1000</v>
      </c>
      <c r="Z6" s="62">
        <v>2770</v>
      </c>
      <c r="AA6" s="62">
        <v>9357</v>
      </c>
      <c r="AB6" s="62">
        <v>20284</v>
      </c>
      <c r="AC6" s="62">
        <v>14700</v>
      </c>
      <c r="AD6" s="62">
        <v>15147</v>
      </c>
      <c r="AE6" s="62">
        <v>26878</v>
      </c>
      <c r="AF6" s="62"/>
      <c r="AG6" s="62">
        <f>'500 rader'!AG6*2</f>
        <v>17710</v>
      </c>
      <c r="AH6" s="62">
        <f>'500 rader'!AH6*2</f>
        <v>26160</v>
      </c>
      <c r="AI6" s="62">
        <f>'500 rader'!AI6*2</f>
        <v>36610</v>
      </c>
      <c r="AJ6" s="62">
        <f>'500 rader'!AJ6*2</f>
        <v>46050</v>
      </c>
      <c r="AK6" s="62">
        <f>'500 rader'!AK6*2</f>
        <v>64830</v>
      </c>
      <c r="AL6" s="62">
        <f>'500 rader'!AL6*2</f>
        <v>80270</v>
      </c>
    </row>
    <row r="7" spans="1:38" ht="15.75" customHeight="1" x14ac:dyDescent="0.25">
      <c r="A7" s="2"/>
      <c r="B7" s="34" t="s">
        <v>4</v>
      </c>
      <c r="C7" s="34">
        <v>1</v>
      </c>
      <c r="D7" s="45">
        <v>58414</v>
      </c>
      <c r="E7" s="45">
        <v>63486</v>
      </c>
      <c r="F7" s="54">
        <f>'500 rader'!F7</f>
        <v>34</v>
      </c>
      <c r="G7" s="54">
        <f>'500 rader'!G7</f>
        <v>9</v>
      </c>
      <c r="H7" s="41">
        <f>'500 rader'!H7</f>
        <v>3456</v>
      </c>
      <c r="I7" s="42">
        <v>1000</v>
      </c>
      <c r="J7" s="78">
        <v>0</v>
      </c>
      <c r="K7" s="78">
        <v>0</v>
      </c>
      <c r="L7" s="78">
        <v>0</v>
      </c>
      <c r="M7" s="79">
        <v>0</v>
      </c>
      <c r="N7" s="78">
        <v>0</v>
      </c>
      <c r="O7" s="78">
        <v>0</v>
      </c>
      <c r="P7" s="79"/>
      <c r="Q7" s="91">
        <f>'500 rader'!Q7*2</f>
        <v>0</v>
      </c>
      <c r="R7" s="91">
        <f>'500 rader'!R7*2</f>
        <v>0</v>
      </c>
      <c r="S7" s="91">
        <f>'500 rader'!S7*2</f>
        <v>0</v>
      </c>
      <c r="T7" s="91">
        <f>'500 rader'!T7*2</f>
        <v>0</v>
      </c>
      <c r="U7" s="91">
        <f>'500 rader'!U7*2</f>
        <v>0</v>
      </c>
      <c r="V7" s="91">
        <f>'500 rader'!V7*2</f>
        <v>0</v>
      </c>
      <c r="W7" s="36"/>
      <c r="X7" s="82">
        <f>'500 rader'!X7</f>
        <v>6912</v>
      </c>
      <c r="Y7" s="33">
        <v>1000</v>
      </c>
      <c r="Z7" s="62">
        <v>2325</v>
      </c>
      <c r="AA7" s="62">
        <v>2413</v>
      </c>
      <c r="AB7" s="62">
        <v>4743</v>
      </c>
      <c r="AC7" s="62">
        <v>1839</v>
      </c>
      <c r="AD7" s="62">
        <v>6733</v>
      </c>
      <c r="AE7" s="62">
        <v>4407</v>
      </c>
      <c r="AF7" s="62"/>
      <c r="AG7" s="62">
        <f>'500 rader'!AG7*2</f>
        <v>4550</v>
      </c>
      <c r="AH7" s="62">
        <f>'500 rader'!AH7*2</f>
        <v>9630</v>
      </c>
      <c r="AI7" s="62">
        <f>'500 rader'!AI7*2</f>
        <v>14860</v>
      </c>
      <c r="AJ7" s="62">
        <f>'500 rader'!AJ7*2</f>
        <v>22360</v>
      </c>
      <c r="AK7" s="62">
        <f>'500 rader'!AK7*2</f>
        <v>3990</v>
      </c>
      <c r="AL7" s="62">
        <f>'500 rader'!AL7*2</f>
        <v>3390</v>
      </c>
    </row>
    <row r="8" spans="1:38" ht="15.75" customHeight="1" x14ac:dyDescent="0.25">
      <c r="A8" s="2"/>
      <c r="B8" s="34" t="s">
        <v>5</v>
      </c>
      <c r="C8" s="34" t="s">
        <v>38</v>
      </c>
      <c r="D8" s="45">
        <v>133011</v>
      </c>
      <c r="E8" s="45">
        <v>84768</v>
      </c>
      <c r="F8" s="54">
        <f>'500 rader'!F8</f>
        <v>37</v>
      </c>
      <c r="G8" s="54">
        <f>'500 rader'!G8</f>
        <v>10</v>
      </c>
      <c r="H8" s="41">
        <f>'500 rader'!H8</f>
        <v>6912</v>
      </c>
      <c r="I8" s="42">
        <v>1000</v>
      </c>
      <c r="J8" s="78">
        <v>0</v>
      </c>
      <c r="K8" s="78">
        <v>28</v>
      </c>
      <c r="L8" s="78">
        <v>0</v>
      </c>
      <c r="M8" s="79">
        <v>28</v>
      </c>
      <c r="N8" s="78">
        <v>0</v>
      </c>
      <c r="O8" s="78">
        <v>0</v>
      </c>
      <c r="P8" s="79"/>
      <c r="Q8" s="91">
        <f>'500 rader'!Q8*2</f>
        <v>60</v>
      </c>
      <c r="R8" s="91">
        <f>'500 rader'!R8*2</f>
        <v>30</v>
      </c>
      <c r="S8" s="91">
        <f>'500 rader'!S8*2</f>
        <v>10</v>
      </c>
      <c r="T8" s="91">
        <f>'500 rader'!T8*2</f>
        <v>10</v>
      </c>
      <c r="U8" s="91">
        <f>'500 rader'!U8*2</f>
        <v>0</v>
      </c>
      <c r="V8" s="91">
        <f>'500 rader'!V8*2</f>
        <v>0</v>
      </c>
      <c r="W8" s="36"/>
      <c r="X8" s="82">
        <f>'500 rader'!X8</f>
        <v>6912</v>
      </c>
      <c r="Y8" s="33">
        <v>1000</v>
      </c>
      <c r="Z8" s="62">
        <v>2260</v>
      </c>
      <c r="AA8" s="62">
        <v>10491</v>
      </c>
      <c r="AB8" s="62">
        <v>143016</v>
      </c>
      <c r="AC8" s="62">
        <v>135447</v>
      </c>
      <c r="AD8" s="62">
        <v>7022</v>
      </c>
      <c r="AE8" s="62">
        <v>2150</v>
      </c>
      <c r="AF8" s="62"/>
      <c r="AG8" s="62">
        <f>'500 rader'!AG8*2</f>
        <v>10610</v>
      </c>
      <c r="AH8" s="62">
        <f>'500 rader'!AH8*2</f>
        <v>21440</v>
      </c>
      <c r="AI8" s="62">
        <f>'500 rader'!AI8*2</f>
        <v>32010</v>
      </c>
      <c r="AJ8" s="62">
        <f>'500 rader'!AJ8*2</f>
        <v>44910</v>
      </c>
      <c r="AK8" s="62">
        <f>'500 rader'!AK8*2</f>
        <v>8090</v>
      </c>
      <c r="AL8" s="62">
        <f>'500 rader'!AL8*2</f>
        <v>5300</v>
      </c>
    </row>
    <row r="9" spans="1:38" ht="15.75" customHeight="1" x14ac:dyDescent="0.25">
      <c r="A9" s="2"/>
      <c r="B9" s="34" t="s">
        <v>5</v>
      </c>
      <c r="C9" s="34" t="s">
        <v>37</v>
      </c>
      <c r="D9" s="45">
        <v>19505</v>
      </c>
      <c r="E9" s="45">
        <v>13070</v>
      </c>
      <c r="F9" s="54">
        <f>'500 rader'!F9</f>
        <v>28</v>
      </c>
      <c r="G9" s="54">
        <f>'500 rader'!G9</f>
        <v>12</v>
      </c>
      <c r="H9" s="41">
        <f>'500 rader'!H9</f>
        <v>2592</v>
      </c>
      <c r="I9" s="42">
        <v>1000</v>
      </c>
      <c r="J9" s="78">
        <v>707</v>
      </c>
      <c r="K9" s="78">
        <v>567</v>
      </c>
      <c r="L9" s="78">
        <v>527</v>
      </c>
      <c r="M9" s="79">
        <v>120</v>
      </c>
      <c r="N9" s="78">
        <v>80</v>
      </c>
      <c r="O9" s="78">
        <v>80</v>
      </c>
      <c r="P9" s="79"/>
      <c r="Q9" s="91">
        <f>'500 rader'!Q9*2</f>
        <v>730</v>
      </c>
      <c r="R9" s="91">
        <f>'500 rader'!R9*2</f>
        <v>510</v>
      </c>
      <c r="S9" s="91">
        <f>'500 rader'!S9*2</f>
        <v>700</v>
      </c>
      <c r="T9" s="91">
        <f>'500 rader'!T9*2</f>
        <v>120</v>
      </c>
      <c r="U9" s="91">
        <f>'500 rader'!U9*2</f>
        <v>70</v>
      </c>
      <c r="V9" s="91">
        <f>'500 rader'!V9*2</f>
        <v>90</v>
      </c>
      <c r="W9" s="36"/>
      <c r="X9" s="82">
        <f>'500 rader'!X9</f>
        <v>2592</v>
      </c>
      <c r="Y9" s="33">
        <v>1000</v>
      </c>
      <c r="Z9" s="62">
        <v>3349</v>
      </c>
      <c r="AA9" s="62">
        <v>22120</v>
      </c>
      <c r="AB9" s="62">
        <v>1641</v>
      </c>
      <c r="AC9" s="62">
        <v>1948</v>
      </c>
      <c r="AD9" s="62">
        <v>1094</v>
      </c>
      <c r="AE9" s="62">
        <v>1034</v>
      </c>
      <c r="AF9" s="62"/>
      <c r="AG9" s="62">
        <f>'500 rader'!AG9*2</f>
        <v>8500</v>
      </c>
      <c r="AH9" s="62">
        <f>'500 rader'!AH9*2</f>
        <v>27380</v>
      </c>
      <c r="AI9" s="62">
        <f>'500 rader'!AI9*2</f>
        <v>1350</v>
      </c>
      <c r="AJ9" s="62">
        <f>'500 rader'!AJ9*2</f>
        <v>1890</v>
      </c>
      <c r="AK9" s="62">
        <f>'500 rader'!AK9*2</f>
        <v>1250</v>
      </c>
      <c r="AL9" s="62">
        <f>'500 rader'!AL9*2</f>
        <v>1460</v>
      </c>
    </row>
    <row r="10" spans="1:38" ht="15.75" customHeight="1" x14ac:dyDescent="0.25">
      <c r="A10" s="2"/>
      <c r="B10" s="34" t="s">
        <v>4</v>
      </c>
      <c r="C10" s="34">
        <v>2</v>
      </c>
      <c r="D10" s="45">
        <v>488396</v>
      </c>
      <c r="E10" s="45">
        <v>324364</v>
      </c>
      <c r="F10" s="54">
        <f>'500 rader'!F10</f>
        <v>37</v>
      </c>
      <c r="G10" s="54">
        <f>'500 rader'!G10</f>
        <v>11</v>
      </c>
      <c r="H10" s="41">
        <f>'500 rader'!H10</f>
        <v>7776</v>
      </c>
      <c r="I10" s="42">
        <v>1000</v>
      </c>
      <c r="J10" s="78">
        <v>238</v>
      </c>
      <c r="K10" s="78">
        <v>264</v>
      </c>
      <c r="L10" s="78">
        <v>170</v>
      </c>
      <c r="M10" s="79">
        <v>34</v>
      </c>
      <c r="N10" s="78">
        <v>0</v>
      </c>
      <c r="O10" s="78">
        <v>0</v>
      </c>
      <c r="P10" s="79"/>
      <c r="Q10" s="91">
        <f>'500 rader'!Q10*2</f>
        <v>400</v>
      </c>
      <c r="R10" s="91">
        <f>'500 rader'!R10*2</f>
        <v>260</v>
      </c>
      <c r="S10" s="91">
        <f>'500 rader'!S10*2</f>
        <v>140</v>
      </c>
      <c r="T10" s="91">
        <f>'500 rader'!T10*2</f>
        <v>50</v>
      </c>
      <c r="U10" s="91">
        <f>'500 rader'!U10*2</f>
        <v>50</v>
      </c>
      <c r="V10" s="91">
        <f>'500 rader'!V10*2</f>
        <v>10</v>
      </c>
      <c r="W10" s="36"/>
      <c r="X10" s="82">
        <f>'500 rader'!X10</f>
        <v>7776</v>
      </c>
      <c r="Y10" s="33">
        <v>1000</v>
      </c>
      <c r="Z10" s="62">
        <v>2810</v>
      </c>
      <c r="AA10" s="62">
        <v>5037</v>
      </c>
      <c r="AB10" s="62">
        <v>2734</v>
      </c>
      <c r="AC10" s="62">
        <v>3212</v>
      </c>
      <c r="AD10" s="62">
        <v>10927</v>
      </c>
      <c r="AE10" s="62">
        <v>9546</v>
      </c>
      <c r="AF10" s="62"/>
      <c r="AG10" s="62">
        <f>'500 rader'!AG10*2</f>
        <v>21220</v>
      </c>
      <c r="AH10" s="62">
        <f>'500 rader'!AH10*2</f>
        <v>35990</v>
      </c>
      <c r="AI10" s="62">
        <f>'500 rader'!AI10*2</f>
        <v>49560</v>
      </c>
      <c r="AJ10" s="62">
        <f>'500 rader'!AJ10*2</f>
        <v>69850</v>
      </c>
      <c r="AK10" s="62">
        <f>'500 rader'!AK10*2</f>
        <v>102450</v>
      </c>
      <c r="AL10" s="62">
        <f>'500 rader'!AL10*2</f>
        <v>126450</v>
      </c>
    </row>
    <row r="11" spans="1:38" ht="15.75" customHeight="1" x14ac:dyDescent="0.25">
      <c r="A11" s="2"/>
      <c r="B11" s="34" t="s">
        <v>5</v>
      </c>
      <c r="C11" s="34" t="s">
        <v>36</v>
      </c>
      <c r="D11" s="45">
        <v>135508</v>
      </c>
      <c r="E11" s="45">
        <v>98954</v>
      </c>
      <c r="F11" s="54">
        <f>'500 rader'!F11</f>
        <v>34</v>
      </c>
      <c r="G11" s="54">
        <f>'500 rader'!G11</f>
        <v>10</v>
      </c>
      <c r="H11" s="41">
        <f>'500 rader'!H11</f>
        <v>6144</v>
      </c>
      <c r="I11" s="42">
        <v>1000</v>
      </c>
      <c r="J11" s="78">
        <v>132</v>
      </c>
      <c r="K11" s="78">
        <v>99</v>
      </c>
      <c r="L11" s="78">
        <v>33</v>
      </c>
      <c r="M11" s="79">
        <v>66</v>
      </c>
      <c r="N11" s="78">
        <v>0</v>
      </c>
      <c r="O11" s="78">
        <v>0</v>
      </c>
      <c r="P11" s="79"/>
      <c r="Q11" s="91">
        <f>'500 rader'!Q11*2</f>
        <v>110</v>
      </c>
      <c r="R11" s="91">
        <f>'500 rader'!R11*2</f>
        <v>90</v>
      </c>
      <c r="S11" s="91">
        <f>'500 rader'!S11*2</f>
        <v>60</v>
      </c>
      <c r="T11" s="91">
        <f>'500 rader'!T11*2</f>
        <v>60</v>
      </c>
      <c r="U11" s="91">
        <f>'500 rader'!U11*2</f>
        <v>30</v>
      </c>
      <c r="V11" s="91">
        <f>'500 rader'!V11*2</f>
        <v>0</v>
      </c>
      <c r="W11" s="36"/>
      <c r="X11" s="82">
        <f>'500 rader'!X11</f>
        <v>6144</v>
      </c>
      <c r="Y11" s="33">
        <v>1000</v>
      </c>
      <c r="Z11" s="62">
        <v>146784</v>
      </c>
      <c r="AA11" s="62">
        <v>146287</v>
      </c>
      <c r="AB11" s="62">
        <v>15592</v>
      </c>
      <c r="AC11" s="62">
        <v>10244</v>
      </c>
      <c r="AD11" s="62">
        <v>11038</v>
      </c>
      <c r="AE11" s="62">
        <v>7377</v>
      </c>
      <c r="AF11" s="62"/>
      <c r="AG11" s="62">
        <f>'500 rader'!AG11*2</f>
        <v>48890</v>
      </c>
      <c r="AH11" s="62">
        <f>'500 rader'!AH11*2</f>
        <v>49340</v>
      </c>
      <c r="AI11" s="62">
        <f>'500 rader'!AI11*2</f>
        <v>53950</v>
      </c>
      <c r="AJ11" s="62">
        <f>'500 rader'!AJ11*2</f>
        <v>59550</v>
      </c>
      <c r="AK11" s="62">
        <f>'500 rader'!AK11*2</f>
        <v>68150</v>
      </c>
      <c r="AL11" s="62">
        <f>'500 rader'!AL11*2</f>
        <v>8480</v>
      </c>
    </row>
    <row r="12" spans="1:38" ht="15.75" customHeight="1" x14ac:dyDescent="0.25">
      <c r="A12" s="2">
        <v>2</v>
      </c>
      <c r="B12" s="37" t="s">
        <v>4</v>
      </c>
      <c r="C12" s="37">
        <v>3</v>
      </c>
      <c r="D12" s="40">
        <v>580194</v>
      </c>
      <c r="E12" s="40">
        <v>303590</v>
      </c>
      <c r="F12" s="54">
        <f>'500 rader'!F12</f>
        <v>33</v>
      </c>
      <c r="G12" s="54">
        <f>'500 rader'!G12</f>
        <v>9</v>
      </c>
      <c r="H12" s="41">
        <f>'500 rader'!H12</f>
        <v>3888</v>
      </c>
      <c r="I12" s="42">
        <v>1000</v>
      </c>
      <c r="J12" s="80">
        <v>0</v>
      </c>
      <c r="K12" s="80">
        <v>0</v>
      </c>
      <c r="L12" s="78">
        <v>0</v>
      </c>
      <c r="M12" s="81">
        <v>0</v>
      </c>
      <c r="N12" s="80">
        <v>0</v>
      </c>
      <c r="O12" s="78">
        <v>0</v>
      </c>
      <c r="P12" s="79"/>
      <c r="Q12" s="91">
        <f>'500 rader'!Q12*2</f>
        <v>0</v>
      </c>
      <c r="R12" s="91">
        <f>'500 rader'!R12*2</f>
        <v>0</v>
      </c>
      <c r="S12" s="91">
        <f>'500 rader'!S12*2</f>
        <v>0</v>
      </c>
      <c r="T12" s="91">
        <f>'500 rader'!T12*2</f>
        <v>0</v>
      </c>
      <c r="U12" s="91">
        <f>'500 rader'!U12*2</f>
        <v>0</v>
      </c>
      <c r="V12" s="91">
        <f>'500 rader'!V12*2</f>
        <v>0</v>
      </c>
      <c r="W12" s="33"/>
      <c r="X12" s="82">
        <f>'500 rader'!X12</f>
        <v>6912</v>
      </c>
      <c r="Y12" s="33">
        <v>1000</v>
      </c>
      <c r="Z12" s="62">
        <v>23216</v>
      </c>
      <c r="AA12" s="62">
        <v>10478</v>
      </c>
      <c r="AB12" s="62">
        <v>16330</v>
      </c>
      <c r="AC12" s="62">
        <v>11906</v>
      </c>
      <c r="AD12" s="62">
        <v>24238</v>
      </c>
      <c r="AE12" s="62">
        <v>593828</v>
      </c>
      <c r="AF12" s="62"/>
      <c r="AG12" s="62">
        <f>'500 rader'!AG12*2</f>
        <v>44980</v>
      </c>
      <c r="AH12" s="62">
        <f>'500 rader'!AH12*2</f>
        <v>48640</v>
      </c>
      <c r="AI12" s="62">
        <f>'500 rader'!AI12*2</f>
        <v>55680</v>
      </c>
      <c r="AJ12" s="62">
        <f>'500 rader'!AJ12*2</f>
        <v>65070</v>
      </c>
      <c r="AK12" s="62">
        <f>'500 rader'!AK12*2</f>
        <v>80200</v>
      </c>
      <c r="AL12" s="62">
        <f>'500 rader'!AL12*2</f>
        <v>90030</v>
      </c>
    </row>
    <row r="13" spans="1:38" ht="15.75" customHeight="1" x14ac:dyDescent="0.25">
      <c r="A13" s="2">
        <v>4</v>
      </c>
      <c r="B13" s="37" t="s">
        <v>5</v>
      </c>
      <c r="C13" s="37" t="s">
        <v>35</v>
      </c>
      <c r="D13" s="45">
        <v>59022</v>
      </c>
      <c r="E13" s="45">
        <v>34573</v>
      </c>
      <c r="F13" s="54">
        <f>'500 rader'!F13</f>
        <v>36</v>
      </c>
      <c r="G13" s="54">
        <f>'500 rader'!G13</f>
        <v>11</v>
      </c>
      <c r="H13" s="41">
        <f>'500 rader'!H13</f>
        <v>9216</v>
      </c>
      <c r="I13" s="42">
        <v>1000</v>
      </c>
      <c r="J13" s="78">
        <v>333</v>
      </c>
      <c r="K13" s="78">
        <v>201</v>
      </c>
      <c r="L13" s="78">
        <v>147</v>
      </c>
      <c r="M13" s="81">
        <v>183</v>
      </c>
      <c r="N13" s="78">
        <v>90</v>
      </c>
      <c r="O13" s="78">
        <v>36</v>
      </c>
      <c r="P13" s="79"/>
      <c r="Q13" s="91">
        <f>'500 rader'!Q13*2</f>
        <v>280</v>
      </c>
      <c r="R13" s="91">
        <f>'500 rader'!R13*2</f>
        <v>270</v>
      </c>
      <c r="S13" s="91">
        <f>'500 rader'!S13*2</f>
        <v>260</v>
      </c>
      <c r="T13" s="91">
        <f>'500 rader'!T13*2</f>
        <v>160</v>
      </c>
      <c r="U13" s="91">
        <f>'500 rader'!U13*2</f>
        <v>100</v>
      </c>
      <c r="V13" s="91">
        <f>'500 rader'!V13*2</f>
        <v>60</v>
      </c>
      <c r="W13" s="33"/>
      <c r="X13" s="82">
        <f>'500 rader'!X13</f>
        <v>9216</v>
      </c>
      <c r="Y13" s="33">
        <v>1000</v>
      </c>
      <c r="Z13" s="62">
        <v>6893</v>
      </c>
      <c r="AA13" s="62">
        <v>2525</v>
      </c>
      <c r="AB13" s="62">
        <v>61925</v>
      </c>
      <c r="AC13" s="62">
        <v>3598</v>
      </c>
      <c r="AD13" s="62">
        <v>3418</v>
      </c>
      <c r="AE13" s="62">
        <v>864</v>
      </c>
      <c r="AF13" s="62"/>
      <c r="AG13" s="62">
        <f>'500 rader'!AG13*2</f>
        <v>18100</v>
      </c>
      <c r="AH13" s="62">
        <f>'500 rader'!AH13*2</f>
        <v>19140</v>
      </c>
      <c r="AI13" s="62">
        <f>'500 rader'!AI13*2</f>
        <v>21580</v>
      </c>
      <c r="AJ13" s="62">
        <f>'500 rader'!AJ13*2</f>
        <v>2830</v>
      </c>
      <c r="AK13" s="62">
        <f>'500 rader'!AK13*2</f>
        <v>2520</v>
      </c>
      <c r="AL13" s="62">
        <f>'500 rader'!AL13*2</f>
        <v>1900</v>
      </c>
    </row>
    <row r="14" spans="1:38" ht="15.75" customHeight="1" x14ac:dyDescent="0.25">
      <c r="A14" s="2">
        <v>5</v>
      </c>
      <c r="B14" s="37" t="s">
        <v>4</v>
      </c>
      <c r="C14" s="37">
        <v>4</v>
      </c>
      <c r="D14" s="40">
        <v>42207</v>
      </c>
      <c r="E14" s="40">
        <v>21834</v>
      </c>
      <c r="F14" s="54">
        <f>'500 rader'!F14</f>
        <v>36</v>
      </c>
      <c r="G14" s="54">
        <f>'500 rader'!G14</f>
        <v>11</v>
      </c>
      <c r="H14" s="41">
        <f>'500 rader'!H14</f>
        <v>4374</v>
      </c>
      <c r="I14" s="42">
        <v>1000</v>
      </c>
      <c r="J14" s="80">
        <v>29</v>
      </c>
      <c r="K14" s="80">
        <v>0</v>
      </c>
      <c r="L14" s="78">
        <v>0</v>
      </c>
      <c r="M14" s="81">
        <v>0</v>
      </c>
      <c r="N14" s="80">
        <v>0</v>
      </c>
      <c r="O14" s="78">
        <v>0</v>
      </c>
      <c r="P14" s="79"/>
      <c r="Q14" s="91">
        <f>'500 rader'!Q14*2</f>
        <v>70</v>
      </c>
      <c r="R14" s="91">
        <f>'500 rader'!R14*2</f>
        <v>0</v>
      </c>
      <c r="S14" s="91">
        <f>'500 rader'!S14*2</f>
        <v>0</v>
      </c>
      <c r="T14" s="91">
        <f>'500 rader'!T14*2</f>
        <v>0</v>
      </c>
      <c r="U14" s="91">
        <f>'500 rader'!U14*2</f>
        <v>0</v>
      </c>
      <c r="V14" s="91">
        <f>'500 rader'!V14*2</f>
        <v>0</v>
      </c>
      <c r="W14" s="33"/>
      <c r="X14" s="82">
        <f>'500 rader'!X14</f>
        <v>7776</v>
      </c>
      <c r="Y14" s="33">
        <v>1000</v>
      </c>
      <c r="Z14" s="62">
        <v>2558</v>
      </c>
      <c r="AA14" s="62">
        <v>43410</v>
      </c>
      <c r="AB14" s="62">
        <v>1703</v>
      </c>
      <c r="AC14" s="62">
        <v>1203</v>
      </c>
      <c r="AD14" s="62">
        <v>348</v>
      </c>
      <c r="AE14" s="62">
        <v>232</v>
      </c>
      <c r="AF14" s="62"/>
      <c r="AG14" s="62">
        <f>'500 rader'!AG14*2</f>
        <v>6060</v>
      </c>
      <c r="AH14" s="62">
        <f>'500 rader'!AH14*2</f>
        <v>13090</v>
      </c>
      <c r="AI14" s="62">
        <f>'500 rader'!AI14*2</f>
        <v>1220</v>
      </c>
      <c r="AJ14" s="62">
        <f>'500 rader'!AJ14*2</f>
        <v>1130</v>
      </c>
      <c r="AK14" s="62">
        <f>'500 rader'!AK14*2</f>
        <v>670</v>
      </c>
      <c r="AL14" s="62">
        <f>'500 rader'!AL14*2</f>
        <v>250</v>
      </c>
    </row>
    <row r="15" spans="1:38" ht="15.75" customHeight="1" x14ac:dyDescent="0.25">
      <c r="A15" s="2">
        <v>6</v>
      </c>
      <c r="B15" s="37" t="s">
        <v>6</v>
      </c>
      <c r="C15" s="37" t="s">
        <v>34</v>
      </c>
      <c r="D15" s="40">
        <v>10000000</v>
      </c>
      <c r="E15" s="40">
        <v>19477492</v>
      </c>
      <c r="F15" s="54">
        <f>'500 rader'!F15</f>
        <v>36</v>
      </c>
      <c r="G15" s="54">
        <f>'500 rader'!G15</f>
        <v>9</v>
      </c>
      <c r="H15" s="41">
        <f>'500 rader'!H15</f>
        <v>6912</v>
      </c>
      <c r="I15" s="42">
        <v>1000</v>
      </c>
      <c r="J15" s="80">
        <v>0</v>
      </c>
      <c r="K15" s="80">
        <v>0</v>
      </c>
      <c r="L15" s="78">
        <v>0</v>
      </c>
      <c r="M15" s="81">
        <v>0</v>
      </c>
      <c r="N15" s="80">
        <v>0</v>
      </c>
      <c r="O15" s="78">
        <v>0</v>
      </c>
      <c r="P15" s="79"/>
      <c r="Q15" s="91">
        <f>'500 rader'!Q15*2</f>
        <v>0</v>
      </c>
      <c r="R15" s="91">
        <f>'500 rader'!R15*2</f>
        <v>0</v>
      </c>
      <c r="S15" s="91">
        <f>'500 rader'!S15*2</f>
        <v>0</v>
      </c>
      <c r="T15" s="91">
        <f>'500 rader'!T15*2</f>
        <v>0</v>
      </c>
      <c r="U15" s="91">
        <f>'500 rader'!U15*2</f>
        <v>0</v>
      </c>
      <c r="V15" s="91">
        <f>'500 rader'!V15*2</f>
        <v>0</v>
      </c>
      <c r="W15" s="33"/>
      <c r="X15" s="82">
        <f>'500 rader'!X15</f>
        <v>6912</v>
      </c>
      <c r="Y15" s="33">
        <v>1000</v>
      </c>
      <c r="Z15" s="62">
        <v>16376</v>
      </c>
      <c r="AA15" s="62">
        <v>6846</v>
      </c>
      <c r="AB15" s="62">
        <v>29818</v>
      </c>
      <c r="AC15" s="62">
        <v>38370</v>
      </c>
      <c r="AD15" s="62">
        <v>740646</v>
      </c>
      <c r="AE15" s="62">
        <v>526062</v>
      </c>
      <c r="AF15" s="62"/>
      <c r="AG15" s="62">
        <f>'500 rader'!AG15*2</f>
        <v>72690</v>
      </c>
      <c r="AH15" s="62">
        <f>'500 rader'!AH15*2</f>
        <v>102920</v>
      </c>
      <c r="AI15" s="62">
        <f>'500 rader'!AI15*2</f>
        <v>139610</v>
      </c>
      <c r="AJ15" s="62">
        <f>'500 rader'!AJ15*2</f>
        <v>187820</v>
      </c>
      <c r="AK15" s="62">
        <f>'500 rader'!AK15*2</f>
        <v>267250</v>
      </c>
      <c r="AL15" s="62">
        <f>'500 rader'!AL15*2</f>
        <v>327070</v>
      </c>
    </row>
    <row r="16" spans="1:38" ht="15.75" customHeight="1" x14ac:dyDescent="0.25">
      <c r="A16" s="2">
        <v>7</v>
      </c>
      <c r="B16" s="37" t="s">
        <v>5</v>
      </c>
      <c r="C16" s="37" t="s">
        <v>33</v>
      </c>
      <c r="D16" s="40">
        <v>83149</v>
      </c>
      <c r="E16" s="40">
        <v>30939</v>
      </c>
      <c r="F16" s="54">
        <f>'500 rader'!F16</f>
        <v>36</v>
      </c>
      <c r="G16" s="54">
        <f>'500 rader'!G16</f>
        <v>12</v>
      </c>
      <c r="H16" s="41">
        <f>'500 rader'!H16</f>
        <v>5184</v>
      </c>
      <c r="I16" s="42">
        <v>1000</v>
      </c>
      <c r="J16" s="80">
        <v>1620</v>
      </c>
      <c r="K16" s="80">
        <v>357</v>
      </c>
      <c r="L16" s="78">
        <v>358</v>
      </c>
      <c r="M16" s="81">
        <v>134</v>
      </c>
      <c r="N16" s="80">
        <v>45</v>
      </c>
      <c r="O16" s="78">
        <v>30</v>
      </c>
      <c r="P16" s="79"/>
      <c r="Q16" s="91">
        <f>'500 rader'!Q16*2</f>
        <v>1020</v>
      </c>
      <c r="R16" s="91">
        <f>'500 rader'!R16*2</f>
        <v>380</v>
      </c>
      <c r="S16" s="91">
        <f>'500 rader'!S16*2</f>
        <v>240</v>
      </c>
      <c r="T16" s="91">
        <f>'500 rader'!T16*2</f>
        <v>90</v>
      </c>
      <c r="U16" s="91">
        <f>'500 rader'!U16*2</f>
        <v>70</v>
      </c>
      <c r="V16" s="91">
        <f>'500 rader'!V16*2</f>
        <v>30</v>
      </c>
      <c r="W16" s="33"/>
      <c r="X16" s="82">
        <f>'500 rader'!X16</f>
        <v>5184</v>
      </c>
      <c r="Y16" s="33">
        <v>1000</v>
      </c>
      <c r="Z16" s="62">
        <v>1311</v>
      </c>
      <c r="AA16" s="62">
        <v>4886</v>
      </c>
      <c r="AB16" s="62">
        <v>2241</v>
      </c>
      <c r="AC16" s="62">
        <v>3088</v>
      </c>
      <c r="AD16" s="62">
        <v>2867</v>
      </c>
      <c r="AE16" s="62">
        <v>2007</v>
      </c>
      <c r="AF16" s="62"/>
      <c r="AG16" s="62">
        <f>'500 rader'!AG16*2</f>
        <v>10760</v>
      </c>
      <c r="AH16" s="62">
        <f>'500 rader'!AH16*2</f>
        <v>23550</v>
      </c>
      <c r="AI16" s="62">
        <f>'500 rader'!AI16*2</f>
        <v>37480</v>
      </c>
      <c r="AJ16" s="62">
        <f>'500 rader'!AJ16*2</f>
        <v>2760</v>
      </c>
      <c r="AK16" s="62">
        <f>'500 rader'!AK16*2</f>
        <v>1650</v>
      </c>
      <c r="AL16" s="62">
        <f>'500 rader'!AL16*2</f>
        <v>1830</v>
      </c>
    </row>
    <row r="17" spans="1:38" ht="15.75" customHeight="1" x14ac:dyDescent="0.25">
      <c r="A17" s="2">
        <v>8</v>
      </c>
      <c r="B17" s="37" t="s">
        <v>4</v>
      </c>
      <c r="C17" s="37">
        <v>5</v>
      </c>
      <c r="D17" s="40">
        <v>382849</v>
      </c>
      <c r="E17" s="40">
        <v>299069</v>
      </c>
      <c r="F17" s="54">
        <f>'500 rader'!F17</f>
        <v>38</v>
      </c>
      <c r="G17" s="54">
        <f>'500 rader'!G17</f>
        <v>10</v>
      </c>
      <c r="H17" s="41">
        <f>'500 rader'!H17</f>
        <v>5184</v>
      </c>
      <c r="I17" s="42">
        <v>1000</v>
      </c>
      <c r="J17" s="80">
        <v>54</v>
      </c>
      <c r="K17" s="80">
        <v>108</v>
      </c>
      <c r="L17" s="78">
        <v>216</v>
      </c>
      <c r="M17" s="81">
        <v>108</v>
      </c>
      <c r="N17" s="80">
        <v>216</v>
      </c>
      <c r="O17" s="78">
        <v>108</v>
      </c>
      <c r="P17" s="79"/>
      <c r="Q17" s="91">
        <f>'500 rader'!Q17*2</f>
        <v>60</v>
      </c>
      <c r="R17" s="91">
        <f>'500 rader'!R17*2</f>
        <v>80</v>
      </c>
      <c r="S17" s="91">
        <f>'500 rader'!S17*2</f>
        <v>110</v>
      </c>
      <c r="T17" s="91">
        <f>'500 rader'!T17*2</f>
        <v>80</v>
      </c>
      <c r="U17" s="91">
        <f>'500 rader'!U17*2</f>
        <v>120</v>
      </c>
      <c r="V17" s="91">
        <f>'500 rader'!V17*2</f>
        <v>90</v>
      </c>
      <c r="W17" s="33"/>
      <c r="X17" s="82">
        <f>'500 rader'!X17</f>
        <v>5184</v>
      </c>
      <c r="Y17" s="33">
        <v>1000</v>
      </c>
      <c r="Z17" s="62">
        <v>1314</v>
      </c>
      <c r="AA17" s="62">
        <v>4516</v>
      </c>
      <c r="AB17" s="62">
        <v>9302</v>
      </c>
      <c r="AC17" s="62">
        <v>10112</v>
      </c>
      <c r="AD17" s="62">
        <v>6820</v>
      </c>
      <c r="AE17" s="62">
        <v>10040</v>
      </c>
      <c r="AF17" s="62"/>
      <c r="AG17" s="62">
        <f>'500 rader'!AG17*2</f>
        <v>21470</v>
      </c>
      <c r="AH17" s="62">
        <f>'500 rader'!AH17*2</f>
        <v>32560</v>
      </c>
      <c r="AI17" s="62">
        <f>'500 rader'!AI17*2</f>
        <v>46200</v>
      </c>
      <c r="AJ17" s="62">
        <f>'500 rader'!AJ17*2</f>
        <v>63870</v>
      </c>
      <c r="AK17" s="62">
        <f>'500 rader'!AK17*2</f>
        <v>91220</v>
      </c>
      <c r="AL17" s="62">
        <f>'500 rader'!AL17*2</f>
        <v>112000</v>
      </c>
    </row>
    <row r="18" spans="1:38" ht="15.75" customHeight="1" x14ac:dyDescent="0.25">
      <c r="A18" s="2">
        <v>9</v>
      </c>
      <c r="B18" s="37" t="s">
        <v>5</v>
      </c>
      <c r="C18" s="37" t="s">
        <v>32</v>
      </c>
      <c r="D18" s="40">
        <v>887471</v>
      </c>
      <c r="E18" s="40">
        <v>329733</v>
      </c>
      <c r="F18" s="54">
        <f>'500 rader'!F18</f>
        <v>39</v>
      </c>
      <c r="G18" s="54">
        <f>'500 rader'!G18</f>
        <v>8</v>
      </c>
      <c r="H18" s="41">
        <f>'500 rader'!H18</f>
        <v>2916</v>
      </c>
      <c r="I18" s="42">
        <v>1000</v>
      </c>
      <c r="J18" s="80">
        <v>0</v>
      </c>
      <c r="K18" s="80">
        <v>0</v>
      </c>
      <c r="L18" s="78">
        <v>0</v>
      </c>
      <c r="M18" s="81">
        <v>0</v>
      </c>
      <c r="N18" s="80">
        <v>0</v>
      </c>
      <c r="O18" s="78">
        <v>0</v>
      </c>
      <c r="P18" s="79"/>
      <c r="Q18" s="91">
        <f>'500 rader'!Q18*2</f>
        <v>0</v>
      </c>
      <c r="R18" s="91">
        <f>'500 rader'!R18*2</f>
        <v>0</v>
      </c>
      <c r="S18" s="91">
        <f>'500 rader'!S18*2</f>
        <v>0</v>
      </c>
      <c r="T18" s="91">
        <f>'500 rader'!T18*2</f>
        <v>0</v>
      </c>
      <c r="U18" s="91">
        <f>'500 rader'!U18*2</f>
        <v>0</v>
      </c>
      <c r="V18" s="91">
        <f>'500 rader'!V18*2</f>
        <v>0</v>
      </c>
      <c r="W18" s="33"/>
      <c r="X18" s="82">
        <f>'500 rader'!X18</f>
        <v>9216</v>
      </c>
      <c r="Y18" s="33">
        <v>1000</v>
      </c>
      <c r="Z18" s="62">
        <v>4528</v>
      </c>
      <c r="AA18" s="62">
        <v>16389</v>
      </c>
      <c r="AB18" s="62">
        <v>5882</v>
      </c>
      <c r="AC18" s="62">
        <v>3327</v>
      </c>
      <c r="AD18" s="62">
        <v>18271</v>
      </c>
      <c r="AE18" s="62">
        <v>18072</v>
      </c>
      <c r="AF18" s="62"/>
      <c r="AG18" s="62">
        <f>'500 rader'!AG18*2</f>
        <v>40750</v>
      </c>
      <c r="AH18" s="62">
        <f>'500 rader'!AH18*2</f>
        <v>45780</v>
      </c>
      <c r="AI18" s="62">
        <f>'500 rader'!AI18*2</f>
        <v>54550</v>
      </c>
      <c r="AJ18" s="62">
        <f>'500 rader'!AJ18*2</f>
        <v>66590</v>
      </c>
      <c r="AK18" s="62">
        <f>'500 rader'!AK18*2</f>
        <v>86160</v>
      </c>
      <c r="AL18" s="62">
        <f>'500 rader'!AL18*2</f>
        <v>101240</v>
      </c>
    </row>
    <row r="19" spans="1:38" ht="15.75" customHeight="1" x14ac:dyDescent="0.25">
      <c r="A19" s="2">
        <v>10</v>
      </c>
      <c r="B19" s="34" t="s">
        <v>5</v>
      </c>
      <c r="C19" s="34" t="s">
        <v>31</v>
      </c>
      <c r="D19" s="45">
        <v>356864</v>
      </c>
      <c r="E19" s="45">
        <v>304634</v>
      </c>
      <c r="F19" s="54">
        <f>'500 rader'!F19</f>
        <v>34</v>
      </c>
      <c r="G19" s="54">
        <f>'500 rader'!G19</f>
        <v>10</v>
      </c>
      <c r="H19" s="41">
        <f>'500 rader'!H19</f>
        <v>6912</v>
      </c>
      <c r="I19" s="42">
        <v>1000</v>
      </c>
      <c r="J19" s="78">
        <v>57</v>
      </c>
      <c r="K19" s="78">
        <v>114</v>
      </c>
      <c r="L19" s="78">
        <v>114</v>
      </c>
      <c r="M19" s="81">
        <v>171</v>
      </c>
      <c r="N19" s="78">
        <v>57</v>
      </c>
      <c r="O19" s="78">
        <v>0</v>
      </c>
      <c r="P19" s="79"/>
      <c r="Q19" s="91">
        <f>'500 rader'!Q19*2</f>
        <v>60</v>
      </c>
      <c r="R19" s="91">
        <f>'500 rader'!R19*2</f>
        <v>120</v>
      </c>
      <c r="S19" s="91">
        <f>'500 rader'!S19*2</f>
        <v>110</v>
      </c>
      <c r="T19" s="91">
        <f>'500 rader'!T19*2</f>
        <v>120</v>
      </c>
      <c r="U19" s="91">
        <f>'500 rader'!U19*2</f>
        <v>20</v>
      </c>
      <c r="V19" s="91">
        <f>'500 rader'!V19*2</f>
        <v>30</v>
      </c>
      <c r="W19" s="33"/>
      <c r="X19" s="82">
        <f>'500 rader'!X19</f>
        <v>6912</v>
      </c>
      <c r="Y19" s="33">
        <v>1000</v>
      </c>
      <c r="Z19" s="62">
        <v>2199</v>
      </c>
      <c r="AA19" s="62">
        <v>12687</v>
      </c>
      <c r="AB19" s="62">
        <v>13287</v>
      </c>
      <c r="AC19" s="62">
        <v>14463</v>
      </c>
      <c r="AD19" s="62">
        <v>30030</v>
      </c>
      <c r="AE19" s="62">
        <v>393545</v>
      </c>
      <c r="AF19" s="62"/>
      <c r="AG19" s="62">
        <f>'500 rader'!AG19*2</f>
        <v>11360</v>
      </c>
      <c r="AH19" s="62">
        <f>'500 rader'!AH19*2</f>
        <v>32250</v>
      </c>
      <c r="AI19" s="62">
        <f>'500 rader'!AI19*2</f>
        <v>52460</v>
      </c>
      <c r="AJ19" s="62">
        <f>'500 rader'!AJ19*2</f>
        <v>73630</v>
      </c>
      <c r="AK19" s="62">
        <f>'500 rader'!AK19*2</f>
        <v>111180</v>
      </c>
      <c r="AL19" s="62">
        <f>'500 rader'!AL19*2</f>
        <v>144390</v>
      </c>
    </row>
    <row r="20" spans="1:38" ht="15.75" customHeight="1" x14ac:dyDescent="0.25">
      <c r="A20" s="8"/>
      <c r="B20" s="37" t="s">
        <v>4</v>
      </c>
      <c r="C20" s="37">
        <v>6</v>
      </c>
      <c r="D20" s="40">
        <v>770573</v>
      </c>
      <c r="E20" s="40">
        <v>728809</v>
      </c>
      <c r="F20" s="54">
        <f>'500 rader'!F20</f>
        <v>38</v>
      </c>
      <c r="G20" s="54">
        <f>'500 rader'!G20</f>
        <v>10</v>
      </c>
      <c r="H20" s="41">
        <f>'500 rader'!H20</f>
        <v>7776</v>
      </c>
      <c r="I20" s="42">
        <v>1000</v>
      </c>
      <c r="J20" s="80">
        <v>100</v>
      </c>
      <c r="K20" s="80">
        <v>200</v>
      </c>
      <c r="L20" s="78">
        <v>0</v>
      </c>
      <c r="M20" s="81">
        <v>0</v>
      </c>
      <c r="N20" s="80">
        <v>100</v>
      </c>
      <c r="O20" s="78">
        <v>0</v>
      </c>
      <c r="P20" s="79"/>
      <c r="Q20" s="91">
        <f>'500 rader'!Q20*2</f>
        <v>40</v>
      </c>
      <c r="R20" s="91">
        <f>'500 rader'!R20*2</f>
        <v>50</v>
      </c>
      <c r="S20" s="91">
        <f>'500 rader'!S20*2</f>
        <v>60</v>
      </c>
      <c r="T20" s="91">
        <f>'500 rader'!T20*2</f>
        <v>80</v>
      </c>
      <c r="U20" s="91">
        <f>'500 rader'!U20*2</f>
        <v>100</v>
      </c>
      <c r="V20" s="91">
        <f>'500 rader'!V20*2</f>
        <v>120</v>
      </c>
      <c r="W20" s="33"/>
      <c r="X20" s="82">
        <f>'500 rader'!X20</f>
        <v>6912</v>
      </c>
      <c r="Y20" s="33">
        <v>1000</v>
      </c>
      <c r="Z20" s="62">
        <v>5595</v>
      </c>
      <c r="AA20" s="62">
        <v>7552</v>
      </c>
      <c r="AB20" s="62">
        <v>15252</v>
      </c>
      <c r="AC20" s="62">
        <v>9347</v>
      </c>
      <c r="AD20" s="62">
        <v>7890</v>
      </c>
      <c r="AE20" s="62">
        <v>13995</v>
      </c>
      <c r="AF20" s="62"/>
      <c r="AG20" s="62">
        <f>'500 rader'!AG20*2</f>
        <v>33810</v>
      </c>
      <c r="AH20" s="62">
        <f>'500 rader'!AH20*2</f>
        <v>45260</v>
      </c>
      <c r="AI20" s="62">
        <f>'500 rader'!AI20*2</f>
        <v>56620</v>
      </c>
      <c r="AJ20" s="62">
        <f>'500 rader'!AJ20*2</f>
        <v>69110</v>
      </c>
      <c r="AK20" s="62">
        <f>'500 rader'!AK20*2</f>
        <v>87470</v>
      </c>
      <c r="AL20" s="62">
        <f>'500 rader'!AL20*2</f>
        <v>97440</v>
      </c>
    </row>
    <row r="21" spans="1:38" ht="15.75" customHeight="1" x14ac:dyDescent="0.25">
      <c r="A21" s="8"/>
      <c r="B21" s="37" t="s">
        <v>5</v>
      </c>
      <c r="C21" s="37" t="s">
        <v>30</v>
      </c>
      <c r="D21" s="40">
        <v>212867</v>
      </c>
      <c r="E21" s="40">
        <v>83232</v>
      </c>
      <c r="F21" s="54">
        <f>'500 rader'!F21</f>
        <v>39</v>
      </c>
      <c r="G21" s="54">
        <f>'500 rader'!G21</f>
        <v>12</v>
      </c>
      <c r="H21" s="41">
        <f>'500 rader'!H21</f>
        <v>5184</v>
      </c>
      <c r="I21" s="42">
        <v>1000</v>
      </c>
      <c r="J21" s="80">
        <v>3470</v>
      </c>
      <c r="K21" s="80">
        <v>168</v>
      </c>
      <c r="L21" s="78">
        <v>1630</v>
      </c>
      <c r="M21" s="81">
        <v>168</v>
      </c>
      <c r="N21" s="80">
        <v>42</v>
      </c>
      <c r="O21" s="78">
        <v>42</v>
      </c>
      <c r="P21" s="79"/>
      <c r="Q21" s="91">
        <f>'500 rader'!Q21*2</f>
        <v>2350</v>
      </c>
      <c r="R21" s="91">
        <f>'500 rader'!R21*2</f>
        <v>990</v>
      </c>
      <c r="S21" s="91">
        <f>'500 rader'!S21*2</f>
        <v>1380</v>
      </c>
      <c r="T21" s="91">
        <f>'500 rader'!T21*2</f>
        <v>150</v>
      </c>
      <c r="U21" s="91">
        <f>'500 rader'!U21*2</f>
        <v>140</v>
      </c>
      <c r="V21" s="91">
        <f>'500 rader'!V21*2</f>
        <v>50</v>
      </c>
      <c r="W21" s="33"/>
      <c r="X21" s="82">
        <f>'500 rader'!X21</f>
        <v>5184</v>
      </c>
      <c r="Y21" s="33">
        <v>1000</v>
      </c>
      <c r="Z21" s="62">
        <v>5184</v>
      </c>
      <c r="AA21" s="62">
        <v>217925</v>
      </c>
      <c r="AB21" s="62">
        <v>6940</v>
      </c>
      <c r="AC21" s="62">
        <v>9738</v>
      </c>
      <c r="AD21" s="62">
        <v>11284</v>
      </c>
      <c r="AE21" s="62">
        <v>5646</v>
      </c>
      <c r="AF21" s="62"/>
      <c r="AG21" s="62">
        <f>'500 rader'!AG21*2</f>
        <v>21490</v>
      </c>
      <c r="AH21" s="62">
        <f>'500 rader'!AH21*2</f>
        <v>67020</v>
      </c>
      <c r="AI21" s="62">
        <f>'500 rader'!AI21*2</f>
        <v>107160</v>
      </c>
      <c r="AJ21" s="62">
        <f>'500 rader'!AJ21*2</f>
        <v>154550</v>
      </c>
      <c r="AK21" s="62">
        <f>'500 rader'!AK21*2</f>
        <v>7350</v>
      </c>
      <c r="AL21" s="62">
        <f>'500 rader'!AL21*2</f>
        <v>6860</v>
      </c>
    </row>
    <row r="22" spans="1:38" ht="15.75" customHeight="1" x14ac:dyDescent="0.25">
      <c r="A22" s="8"/>
      <c r="B22" s="37" t="s">
        <v>5</v>
      </c>
      <c r="C22" s="37" t="s">
        <v>29</v>
      </c>
      <c r="D22" s="40">
        <v>250000</v>
      </c>
      <c r="E22" s="45">
        <v>64861</v>
      </c>
      <c r="F22" s="54">
        <f>'500 rader'!F22</f>
        <v>37</v>
      </c>
      <c r="G22" s="54">
        <f>'500 rader'!G22</f>
        <v>10</v>
      </c>
      <c r="H22" s="41">
        <f>'500 rader'!H22</f>
        <v>5184</v>
      </c>
      <c r="I22" s="42">
        <v>1000</v>
      </c>
      <c r="J22" s="78">
        <v>24</v>
      </c>
      <c r="K22" s="78">
        <v>0</v>
      </c>
      <c r="L22" s="78">
        <v>0</v>
      </c>
      <c r="M22" s="81">
        <v>0</v>
      </c>
      <c r="N22" s="78">
        <v>0</v>
      </c>
      <c r="O22" s="78">
        <v>0</v>
      </c>
      <c r="P22" s="79"/>
      <c r="Q22" s="91">
        <f>'500 rader'!Q22*2</f>
        <v>30</v>
      </c>
      <c r="R22" s="91">
        <f>'500 rader'!R22*2</f>
        <v>0</v>
      </c>
      <c r="S22" s="91">
        <f>'500 rader'!S22*2</f>
        <v>0</v>
      </c>
      <c r="T22" s="91">
        <f>'500 rader'!T22*2</f>
        <v>0</v>
      </c>
      <c r="U22" s="91">
        <f>'500 rader'!U22*2</f>
        <v>0</v>
      </c>
      <c r="V22" s="91">
        <f>'500 rader'!V22*2</f>
        <v>0</v>
      </c>
      <c r="W22" s="33"/>
      <c r="X22" s="82">
        <f>'500 rader'!X22</f>
        <v>9216</v>
      </c>
      <c r="Y22" s="33">
        <v>1000</v>
      </c>
      <c r="Z22" s="62">
        <v>3377</v>
      </c>
      <c r="AA22" s="62">
        <v>7444</v>
      </c>
      <c r="AB22" s="62">
        <v>259625</v>
      </c>
      <c r="AC22" s="62">
        <v>255676</v>
      </c>
      <c r="AD22" s="62">
        <v>5392</v>
      </c>
      <c r="AE22" s="62">
        <v>7086</v>
      </c>
      <c r="AF22" s="62"/>
      <c r="AG22" s="62">
        <f>'500 rader'!AG22*2</f>
        <v>19790</v>
      </c>
      <c r="AH22" s="62">
        <f>'500 rader'!AH22*2</f>
        <v>34490</v>
      </c>
      <c r="AI22" s="62">
        <f>'500 rader'!AI22*2</f>
        <v>49900</v>
      </c>
      <c r="AJ22" s="62">
        <f>'500 rader'!AJ22*2</f>
        <v>70020</v>
      </c>
      <c r="AK22" s="62">
        <f>'500 rader'!AK22*2</f>
        <v>3360</v>
      </c>
      <c r="AL22" s="62">
        <f>'500 rader'!AL22*2</f>
        <v>3730</v>
      </c>
    </row>
    <row r="23" spans="1:38" ht="15.75" customHeight="1" x14ac:dyDescent="0.25">
      <c r="A23" s="8"/>
      <c r="B23" s="38" t="s">
        <v>4</v>
      </c>
      <c r="C23" s="38">
        <v>7</v>
      </c>
      <c r="D23" s="45">
        <v>1857142</v>
      </c>
      <c r="E23" s="46">
        <v>591474</v>
      </c>
      <c r="F23" s="54">
        <f>'500 rader'!F23</f>
        <v>37</v>
      </c>
      <c r="G23" s="54">
        <f>'500 rader'!G23</f>
        <v>10</v>
      </c>
      <c r="H23" s="41">
        <f>'500 rader'!H23</f>
        <v>9216</v>
      </c>
      <c r="I23" s="42">
        <v>1000</v>
      </c>
      <c r="J23" s="79">
        <v>100</v>
      </c>
      <c r="K23" s="79">
        <v>100</v>
      </c>
      <c r="L23" s="79">
        <v>100</v>
      </c>
      <c r="M23" s="81">
        <v>0</v>
      </c>
      <c r="N23" s="79">
        <v>100</v>
      </c>
      <c r="O23" s="79">
        <v>200</v>
      </c>
      <c r="P23" s="79"/>
      <c r="Q23" s="91">
        <f>'500 rader'!Q23*2</f>
        <v>50</v>
      </c>
      <c r="R23" s="91">
        <f>'500 rader'!R23*2</f>
        <v>50</v>
      </c>
      <c r="S23" s="91">
        <f>'500 rader'!S23*2</f>
        <v>60</v>
      </c>
      <c r="T23" s="91">
        <f>'500 rader'!T23*2</f>
        <v>70</v>
      </c>
      <c r="U23" s="91">
        <f>'500 rader'!U23*2</f>
        <v>90</v>
      </c>
      <c r="V23" s="91">
        <f>'500 rader'!V23*2</f>
        <v>110</v>
      </c>
      <c r="W23" s="33"/>
      <c r="X23" s="82">
        <f>'500 rader'!X23</f>
        <v>9216</v>
      </c>
      <c r="Y23" s="33">
        <v>1000</v>
      </c>
      <c r="Z23" s="62">
        <v>23955</v>
      </c>
      <c r="AA23" s="62">
        <v>4635</v>
      </c>
      <c r="AB23" s="62">
        <v>8023</v>
      </c>
      <c r="AC23" s="62">
        <v>1857142</v>
      </c>
      <c r="AD23" s="62">
        <v>6876</v>
      </c>
      <c r="AE23" s="62">
        <v>19168</v>
      </c>
      <c r="AF23" s="62"/>
      <c r="AG23" s="62">
        <f>'500 rader'!AG23*2</f>
        <v>68200</v>
      </c>
      <c r="AH23" s="62">
        <f>'500 rader'!AH23*2</f>
        <v>86990</v>
      </c>
      <c r="AI23" s="62">
        <f>'500 rader'!AI23*2</f>
        <v>109340</v>
      </c>
      <c r="AJ23" s="62">
        <f>'500 rader'!AJ23*2</f>
        <v>137680</v>
      </c>
      <c r="AK23" s="62">
        <f>'500 rader'!AK23*2</f>
        <v>178940</v>
      </c>
      <c r="AL23" s="62">
        <f>'500 rader'!AL23*2</f>
        <v>206980</v>
      </c>
    </row>
    <row r="24" spans="1:38" ht="15.75" customHeight="1" x14ac:dyDescent="0.25">
      <c r="A24" s="8"/>
      <c r="B24" s="38" t="s">
        <v>5</v>
      </c>
      <c r="C24" s="38" t="s">
        <v>28</v>
      </c>
      <c r="D24" s="40">
        <v>43224</v>
      </c>
      <c r="E24" s="46">
        <v>34443</v>
      </c>
      <c r="F24" s="54">
        <f>'500 rader'!F24</f>
        <v>31</v>
      </c>
      <c r="G24" s="54">
        <f>'500 rader'!G24</f>
        <v>13</v>
      </c>
      <c r="H24" s="41">
        <f>'500 rader'!H24</f>
        <v>2592</v>
      </c>
      <c r="I24" s="42">
        <v>1000</v>
      </c>
      <c r="J24" s="79">
        <v>51276</v>
      </c>
      <c r="K24" s="79">
        <v>51460</v>
      </c>
      <c r="L24" s="79">
        <v>51092</v>
      </c>
      <c r="M24" s="81">
        <v>5758</v>
      </c>
      <c r="N24" s="79">
        <v>2984</v>
      </c>
      <c r="O24" s="79">
        <v>1768</v>
      </c>
      <c r="P24" s="79"/>
      <c r="Q24" s="91">
        <f>'500 rader'!Q24*2</f>
        <v>22430</v>
      </c>
      <c r="R24" s="91">
        <f>'500 rader'!R24*2</f>
        <v>30070</v>
      </c>
      <c r="S24" s="91">
        <f>'500 rader'!S24*2</f>
        <v>39920</v>
      </c>
      <c r="T24" s="91">
        <f>'500 rader'!T24*2</f>
        <v>5530</v>
      </c>
      <c r="U24" s="91">
        <f>'500 rader'!U24*2</f>
        <v>2940</v>
      </c>
      <c r="V24" s="91">
        <f>'500 rader'!V24*2</f>
        <v>2060</v>
      </c>
      <c r="W24" s="33"/>
      <c r="X24" s="82">
        <f>'500 rader'!X24</f>
        <v>2592</v>
      </c>
      <c r="Y24" s="33">
        <v>1000</v>
      </c>
      <c r="Z24" s="62">
        <v>8328</v>
      </c>
      <c r="AA24" s="62">
        <v>51460</v>
      </c>
      <c r="AB24" s="62">
        <v>52308</v>
      </c>
      <c r="AC24" s="62">
        <v>5140</v>
      </c>
      <c r="AD24" s="62">
        <v>2800</v>
      </c>
      <c r="AE24" s="62">
        <v>1768</v>
      </c>
      <c r="AF24" s="62"/>
      <c r="AG24" s="62">
        <f>'500 rader'!AG24*2</f>
        <v>22430</v>
      </c>
      <c r="AH24" s="62">
        <f>'500 rader'!AH24*2</f>
        <v>30070</v>
      </c>
      <c r="AI24" s="62">
        <f>'500 rader'!AI24*2</f>
        <v>39920</v>
      </c>
      <c r="AJ24" s="62">
        <f>'500 rader'!AJ24*2</f>
        <v>5530</v>
      </c>
      <c r="AK24" s="62">
        <f>'500 rader'!AK24*2</f>
        <v>2940</v>
      </c>
      <c r="AL24" s="62">
        <f>'500 rader'!AL24*2</f>
        <v>2060</v>
      </c>
    </row>
    <row r="25" spans="1:38" ht="15.75" customHeight="1" x14ac:dyDescent="0.25">
      <c r="A25" s="8"/>
      <c r="B25" s="38" t="s">
        <v>5</v>
      </c>
      <c r="C25" s="38" t="s">
        <v>27</v>
      </c>
      <c r="D25" s="40">
        <v>217209</v>
      </c>
      <c r="E25" s="46">
        <v>114295</v>
      </c>
      <c r="F25" s="54">
        <f>'500 rader'!F25</f>
        <v>33</v>
      </c>
      <c r="G25" s="54">
        <f>'500 rader'!G25</f>
        <v>11</v>
      </c>
      <c r="H25" s="41">
        <f>'500 rader'!H25</f>
        <v>7776</v>
      </c>
      <c r="I25" s="42">
        <v>1000</v>
      </c>
      <c r="J25" s="79">
        <v>169</v>
      </c>
      <c r="K25" s="79">
        <v>192</v>
      </c>
      <c r="L25" s="79">
        <v>224</v>
      </c>
      <c r="M25" s="81">
        <v>192</v>
      </c>
      <c r="N25" s="79">
        <v>265</v>
      </c>
      <c r="O25" s="79">
        <v>96</v>
      </c>
      <c r="P25" s="79"/>
      <c r="Q25" s="91">
        <f>'500 rader'!Q25*2</f>
        <v>200</v>
      </c>
      <c r="R25" s="91">
        <f>'500 rader'!R25*2</f>
        <v>220</v>
      </c>
      <c r="S25" s="91">
        <f>'500 rader'!S25*2</f>
        <v>250</v>
      </c>
      <c r="T25" s="91">
        <f>'500 rader'!T25*2</f>
        <v>180</v>
      </c>
      <c r="U25" s="91">
        <f>'500 rader'!U25*2</f>
        <v>190</v>
      </c>
      <c r="V25" s="91">
        <f>'500 rader'!V25*2</f>
        <v>110</v>
      </c>
      <c r="W25" s="33"/>
      <c r="X25" s="82">
        <f>'500 rader'!X25</f>
        <v>5184</v>
      </c>
      <c r="Y25" s="33">
        <v>1000</v>
      </c>
      <c r="Z25" s="62">
        <v>222493</v>
      </c>
      <c r="AA25" s="62">
        <v>5919</v>
      </c>
      <c r="AB25" s="62">
        <v>226566</v>
      </c>
      <c r="AC25" s="62">
        <v>6084</v>
      </c>
      <c r="AD25" s="62">
        <v>227827</v>
      </c>
      <c r="AE25" s="62">
        <v>6842</v>
      </c>
      <c r="AF25" s="62"/>
      <c r="AG25" s="62">
        <f>'500 rader'!AG25*2</f>
        <v>22210</v>
      </c>
      <c r="AH25" s="62">
        <f>'500 rader'!AH25*2</f>
        <v>34640</v>
      </c>
      <c r="AI25" s="62">
        <f>'500 rader'!AI25*2</f>
        <v>51340</v>
      </c>
      <c r="AJ25" s="62">
        <f>'500 rader'!AJ25*2</f>
        <v>76500</v>
      </c>
      <c r="AK25" s="62">
        <f>'500 rader'!AK25*2</f>
        <v>123170</v>
      </c>
      <c r="AL25" s="62">
        <f>'500 rader'!AL25*2</f>
        <v>163150</v>
      </c>
    </row>
    <row r="26" spans="1:38" ht="15.75" customHeight="1" x14ac:dyDescent="0.25">
      <c r="A26" s="8"/>
      <c r="B26" s="38" t="s">
        <v>4</v>
      </c>
      <c r="C26" s="38">
        <v>8</v>
      </c>
      <c r="D26" s="40">
        <v>151133</v>
      </c>
      <c r="E26" s="46">
        <v>178846</v>
      </c>
      <c r="F26" s="54">
        <f>'500 rader'!F26</f>
        <v>39</v>
      </c>
      <c r="G26" s="54">
        <f>'500 rader'!G26</f>
        <v>10</v>
      </c>
      <c r="H26" s="41">
        <f>'500 rader'!H26</f>
        <v>5184</v>
      </c>
      <c r="I26" s="42">
        <v>1000</v>
      </c>
      <c r="J26" s="79">
        <v>20</v>
      </c>
      <c r="K26" s="79">
        <v>0</v>
      </c>
      <c r="L26" s="79">
        <v>0</v>
      </c>
      <c r="M26" s="81">
        <v>0</v>
      </c>
      <c r="N26" s="79">
        <v>0</v>
      </c>
      <c r="O26" s="79">
        <v>0</v>
      </c>
      <c r="P26" s="79"/>
      <c r="Q26" s="91">
        <f>'500 rader'!Q26*2</f>
        <v>30</v>
      </c>
      <c r="R26" s="91">
        <f>'500 rader'!R26*2</f>
        <v>40</v>
      </c>
      <c r="S26" s="91">
        <f>'500 rader'!S26*2</f>
        <v>0</v>
      </c>
      <c r="T26" s="91">
        <f>'500 rader'!T26*2</f>
        <v>0</v>
      </c>
      <c r="U26" s="91">
        <f>'500 rader'!U26*2</f>
        <v>0</v>
      </c>
      <c r="V26" s="91">
        <f>'500 rader'!V26*2</f>
        <v>0</v>
      </c>
      <c r="W26" s="33"/>
      <c r="X26" s="82">
        <f>'500 rader'!X26</f>
        <v>5184</v>
      </c>
      <c r="Y26" s="33">
        <v>1000</v>
      </c>
      <c r="Z26" s="62">
        <v>4908</v>
      </c>
      <c r="AA26" s="62">
        <v>8066</v>
      </c>
      <c r="AB26" s="62">
        <v>1280</v>
      </c>
      <c r="AC26" s="62">
        <v>2814</v>
      </c>
      <c r="AD26" s="62">
        <v>2839</v>
      </c>
      <c r="AE26" s="62">
        <v>4798</v>
      </c>
      <c r="AF26" s="62"/>
      <c r="AG26" s="62">
        <f>'500 rader'!AG26*2</f>
        <v>13170</v>
      </c>
      <c r="AH26" s="62">
        <f>'500 rader'!AH26*2</f>
        <v>16270</v>
      </c>
      <c r="AI26" s="62">
        <f>'500 rader'!AI26*2</f>
        <v>20280</v>
      </c>
      <c r="AJ26" s="62">
        <f>'500 rader'!AJ26*2</f>
        <v>23990</v>
      </c>
      <c r="AK26" s="62">
        <f>'500 rader'!AK26*2</f>
        <v>30150</v>
      </c>
      <c r="AL26" s="62">
        <f>'500 rader'!AL26*2</f>
        <v>34370</v>
      </c>
    </row>
    <row r="27" spans="1:38" ht="15.75" customHeight="1" x14ac:dyDescent="0.25">
      <c r="A27" s="8"/>
      <c r="B27" s="38" t="s">
        <v>5</v>
      </c>
      <c r="C27" s="38" t="s">
        <v>26</v>
      </c>
      <c r="D27" s="40">
        <v>7797</v>
      </c>
      <c r="E27" s="46">
        <v>5274</v>
      </c>
      <c r="F27" s="54">
        <f>'500 rader'!F27</f>
        <v>30</v>
      </c>
      <c r="G27" s="54">
        <f>'500 rader'!G27</f>
        <v>12</v>
      </c>
      <c r="H27" s="41">
        <f>'500 rader'!H27</f>
        <v>7776</v>
      </c>
      <c r="I27" s="42">
        <v>1000</v>
      </c>
      <c r="J27" s="79">
        <v>145</v>
      </c>
      <c r="K27" s="79">
        <v>0</v>
      </c>
      <c r="L27" s="79">
        <v>0</v>
      </c>
      <c r="M27" s="81">
        <v>0</v>
      </c>
      <c r="N27" s="79">
        <v>0</v>
      </c>
      <c r="O27" s="79">
        <v>0</v>
      </c>
      <c r="P27" s="79"/>
      <c r="Q27" s="91">
        <f>'500 rader'!Q27*2</f>
        <v>180</v>
      </c>
      <c r="R27" s="91">
        <f>'500 rader'!R27*2</f>
        <v>0</v>
      </c>
      <c r="S27" s="91">
        <f>'500 rader'!S27*2</f>
        <v>0</v>
      </c>
      <c r="T27" s="91">
        <f>'500 rader'!T27*2</f>
        <v>0</v>
      </c>
      <c r="U27" s="91">
        <f>'500 rader'!U27*2</f>
        <v>0</v>
      </c>
      <c r="V27" s="91">
        <f>'500 rader'!V27*2</f>
        <v>0</v>
      </c>
      <c r="W27" s="33"/>
      <c r="X27" s="82">
        <f>'500 rader'!X27</f>
        <v>7776</v>
      </c>
      <c r="Y27" s="33">
        <v>1000</v>
      </c>
      <c r="Z27" s="62">
        <v>8377</v>
      </c>
      <c r="AA27" s="62">
        <v>290</v>
      </c>
      <c r="AB27" s="62">
        <v>145</v>
      </c>
      <c r="AC27" s="62">
        <v>0</v>
      </c>
      <c r="AD27" s="62">
        <v>0</v>
      </c>
      <c r="AE27" s="62">
        <v>0</v>
      </c>
      <c r="AF27" s="62"/>
      <c r="AG27" s="62">
        <f>'500 rader'!AG27*2</f>
        <v>4180</v>
      </c>
      <c r="AH27" s="62">
        <f>'500 rader'!AH27*2</f>
        <v>350</v>
      </c>
      <c r="AI27" s="62">
        <f>'500 rader'!AI27*2</f>
        <v>60</v>
      </c>
      <c r="AJ27" s="62">
        <f>'500 rader'!AJ27*2</f>
        <v>90</v>
      </c>
      <c r="AK27" s="62">
        <f>'500 rader'!AK27*2</f>
        <v>50</v>
      </c>
      <c r="AL27" s="62">
        <f>'500 rader'!AL27*2</f>
        <v>60</v>
      </c>
    </row>
    <row r="28" spans="1:38" ht="15.75" customHeight="1" x14ac:dyDescent="0.25">
      <c r="A28" s="8"/>
      <c r="B28" s="38" t="s">
        <v>6</v>
      </c>
      <c r="C28" s="38" t="s">
        <v>25</v>
      </c>
      <c r="D28" s="40">
        <v>100570</v>
      </c>
      <c r="E28" s="46">
        <v>26810</v>
      </c>
      <c r="F28" s="54">
        <f>'500 rader'!F28</f>
        <v>33</v>
      </c>
      <c r="G28" s="54">
        <f>'500 rader'!G28</f>
        <v>13</v>
      </c>
      <c r="H28" s="41">
        <f>'500 rader'!H28</f>
        <v>3888</v>
      </c>
      <c r="I28" s="42">
        <v>1000</v>
      </c>
      <c r="J28" s="79">
        <v>2467</v>
      </c>
      <c r="K28" s="79">
        <v>2018</v>
      </c>
      <c r="L28" s="79">
        <v>3476</v>
      </c>
      <c r="M28" s="81">
        <v>4177</v>
      </c>
      <c r="N28" s="79">
        <v>1429</v>
      </c>
      <c r="O28" s="79">
        <v>560</v>
      </c>
      <c r="P28" s="79"/>
      <c r="Q28" s="91">
        <f>'500 rader'!Q28*2</f>
        <v>15010</v>
      </c>
      <c r="R28" s="91">
        <f>'500 rader'!R28*2</f>
        <v>49840</v>
      </c>
      <c r="S28" s="91">
        <f>'500 rader'!S28*2</f>
        <v>4370</v>
      </c>
      <c r="T28" s="91">
        <f>'500 rader'!T28*2</f>
        <v>896</v>
      </c>
      <c r="U28" s="91">
        <f>'500 rader'!U28*2</f>
        <v>1490</v>
      </c>
      <c r="V28" s="91">
        <f>'500 rader'!V28*2</f>
        <v>640</v>
      </c>
      <c r="W28" s="33"/>
      <c r="X28" s="82">
        <f>'500 rader'!X28</f>
        <v>3888</v>
      </c>
      <c r="Y28" s="33">
        <v>1000</v>
      </c>
      <c r="Z28" s="62">
        <v>2018</v>
      </c>
      <c r="AA28" s="62">
        <v>3336</v>
      </c>
      <c r="AB28" s="62">
        <v>2663</v>
      </c>
      <c r="AC28" s="62">
        <v>3252</v>
      </c>
      <c r="AD28" s="62">
        <v>1429</v>
      </c>
      <c r="AE28" s="62">
        <v>560</v>
      </c>
      <c r="AF28" s="62"/>
      <c r="AG28" s="62">
        <f>'500 rader'!AG28*2</f>
        <v>15010</v>
      </c>
      <c r="AH28" s="62">
        <f>'500 rader'!AH28*2</f>
        <v>49840</v>
      </c>
      <c r="AI28" s="62">
        <f>'500 rader'!AI28*2</f>
        <v>4370</v>
      </c>
      <c r="AJ28" s="62">
        <f>'500 rader'!AJ28*2</f>
        <v>896</v>
      </c>
      <c r="AK28" s="62">
        <f>'500 rader'!AK28*2</f>
        <v>1490</v>
      </c>
      <c r="AL28" s="62">
        <f>'500 rader'!AL28*2</f>
        <v>640</v>
      </c>
    </row>
    <row r="29" spans="1:38" ht="15.75" customHeight="1" x14ac:dyDescent="0.25">
      <c r="A29" s="8"/>
      <c r="B29" s="38" t="s">
        <v>4</v>
      </c>
      <c r="C29" s="38">
        <v>9</v>
      </c>
      <c r="D29" s="40">
        <v>34034</v>
      </c>
      <c r="E29" s="46">
        <v>26882</v>
      </c>
      <c r="F29" s="54">
        <f>'500 rader'!F29</f>
        <v>35</v>
      </c>
      <c r="G29" s="54">
        <f>'500 rader'!G29</f>
        <v>11</v>
      </c>
      <c r="H29" s="41">
        <f>'500 rader'!H29</f>
        <v>3456</v>
      </c>
      <c r="I29" s="42">
        <v>1000</v>
      </c>
      <c r="J29" s="79">
        <v>39</v>
      </c>
      <c r="K29" s="79">
        <v>39</v>
      </c>
      <c r="L29" s="79">
        <v>78</v>
      </c>
      <c r="M29" s="81">
        <v>0</v>
      </c>
      <c r="N29" s="79">
        <v>0</v>
      </c>
      <c r="O29" s="79">
        <v>0</v>
      </c>
      <c r="P29" s="79"/>
      <c r="Q29" s="91">
        <f>'500 rader'!Q29*2</f>
        <v>50</v>
      </c>
      <c r="R29" s="91">
        <f>'500 rader'!R29*2</f>
        <v>60</v>
      </c>
      <c r="S29" s="91">
        <f>'500 rader'!S29*2</f>
        <v>70</v>
      </c>
      <c r="T29" s="91">
        <f>'500 rader'!T29*2</f>
        <v>0</v>
      </c>
      <c r="U29" s="91">
        <f>'500 rader'!U29*2</f>
        <v>0</v>
      </c>
      <c r="V29" s="91">
        <f>'500 rader'!V29*2</f>
        <v>0</v>
      </c>
      <c r="W29" s="33"/>
      <c r="X29" s="82">
        <f>'500 rader'!X29</f>
        <v>6912</v>
      </c>
      <c r="Y29" s="33">
        <v>1000</v>
      </c>
      <c r="Z29" s="62">
        <v>36671</v>
      </c>
      <c r="AA29" s="62">
        <v>2358</v>
      </c>
      <c r="AB29" s="62">
        <v>1929</v>
      </c>
      <c r="AC29" s="62">
        <v>2559</v>
      </c>
      <c r="AD29" s="62">
        <v>1020</v>
      </c>
      <c r="AE29" s="62">
        <v>234</v>
      </c>
      <c r="AF29" s="62"/>
      <c r="AG29" s="62">
        <f>'500 rader'!AG29*2</f>
        <v>13020</v>
      </c>
      <c r="AH29" s="62">
        <f>'500 rader'!AH29*2</f>
        <v>13640</v>
      </c>
      <c r="AI29" s="62">
        <f>'500 rader'!AI29*2</f>
        <v>15440</v>
      </c>
      <c r="AJ29" s="62">
        <f>'500 rader'!AJ29*2</f>
        <v>1390</v>
      </c>
      <c r="AK29" s="62">
        <f>'500 rader'!AK29*2</f>
        <v>900</v>
      </c>
      <c r="AL29" s="62">
        <f>'500 rader'!AL29*2</f>
        <v>740</v>
      </c>
    </row>
    <row r="30" spans="1:38" ht="15.75" customHeight="1" x14ac:dyDescent="0.25">
      <c r="A30" s="8"/>
      <c r="B30" s="38" t="s">
        <v>5</v>
      </c>
      <c r="C30" s="38" t="s">
        <v>24</v>
      </c>
      <c r="D30" s="40">
        <v>137121</v>
      </c>
      <c r="E30" s="46">
        <v>86103</v>
      </c>
      <c r="F30" s="54">
        <f>'500 rader'!F30</f>
        <v>35</v>
      </c>
      <c r="G30" s="54">
        <f>'500 rader'!G30</f>
        <v>12</v>
      </c>
      <c r="H30" s="41">
        <f>'500 rader'!H30</f>
        <v>9216</v>
      </c>
      <c r="I30" s="42">
        <v>1000</v>
      </c>
      <c r="J30" s="79">
        <v>2819</v>
      </c>
      <c r="K30" s="79">
        <v>996</v>
      </c>
      <c r="L30" s="79">
        <v>2825</v>
      </c>
      <c r="M30" s="81">
        <v>432</v>
      </c>
      <c r="N30" s="79">
        <v>438</v>
      </c>
      <c r="O30" s="79">
        <v>270</v>
      </c>
      <c r="P30" s="79"/>
      <c r="Q30" s="91">
        <f>'500 rader'!Q30*2</f>
        <v>1680</v>
      </c>
      <c r="R30" s="91">
        <f>'500 rader'!R30*2</f>
        <v>1700</v>
      </c>
      <c r="S30" s="91">
        <f>'500 rader'!S30*2</f>
        <v>1620</v>
      </c>
      <c r="T30" s="91">
        <f>'500 rader'!T30*2</f>
        <v>660</v>
      </c>
      <c r="U30" s="91">
        <f>'500 rader'!U30*2</f>
        <v>470</v>
      </c>
      <c r="V30" s="91">
        <f>'500 rader'!V30*2</f>
        <v>380</v>
      </c>
      <c r="W30" s="33"/>
      <c r="X30" s="82">
        <f>'500 rader'!X30</f>
        <v>9216</v>
      </c>
      <c r="Y30" s="33">
        <v>1000</v>
      </c>
      <c r="Z30" s="62">
        <v>5590</v>
      </c>
      <c r="AA30" s="62">
        <v>145050</v>
      </c>
      <c r="AB30" s="62">
        <v>143263</v>
      </c>
      <c r="AC30" s="62">
        <v>6481</v>
      </c>
      <c r="AD30" s="62">
        <v>5824</v>
      </c>
      <c r="AE30" s="62">
        <v>5818</v>
      </c>
      <c r="AF30" s="62"/>
      <c r="AG30" s="62">
        <f>'500 rader'!AG30*2</f>
        <v>28600</v>
      </c>
      <c r="AH30" s="62">
        <f>'500 rader'!AH30*2</f>
        <v>29740</v>
      </c>
      <c r="AI30" s="62">
        <f>'500 rader'!AI30*2</f>
        <v>33020</v>
      </c>
      <c r="AJ30" s="62">
        <f>'500 rader'!AJ30*2</f>
        <v>36380</v>
      </c>
      <c r="AK30" s="62">
        <f>'500 rader'!AK30*2</f>
        <v>41700</v>
      </c>
      <c r="AL30" s="62">
        <f>'500 rader'!AL30*2</f>
        <v>4260</v>
      </c>
    </row>
    <row r="31" spans="1:38" ht="15.75" customHeight="1" x14ac:dyDescent="0.25">
      <c r="A31" s="8"/>
      <c r="B31" s="38" t="s">
        <v>6</v>
      </c>
      <c r="C31" s="38" t="s">
        <v>22</v>
      </c>
      <c r="D31" s="40">
        <v>116634</v>
      </c>
      <c r="E31" s="46">
        <v>171263</v>
      </c>
      <c r="F31" s="54">
        <f>'500 rader'!F31</f>
        <v>35</v>
      </c>
      <c r="G31" s="54">
        <f>'500 rader'!G31</f>
        <v>9</v>
      </c>
      <c r="H31" s="41">
        <f>'500 rader'!H31</f>
        <v>9216</v>
      </c>
      <c r="I31" s="42">
        <v>1000</v>
      </c>
      <c r="J31" s="79">
        <v>0</v>
      </c>
      <c r="K31" s="79">
        <v>0</v>
      </c>
      <c r="L31" s="79">
        <v>0</v>
      </c>
      <c r="M31" s="81">
        <v>0</v>
      </c>
      <c r="N31" s="79">
        <v>0</v>
      </c>
      <c r="O31" s="79">
        <v>0</v>
      </c>
      <c r="P31" s="79"/>
      <c r="Q31" s="91">
        <f>'500 rader'!Q31*2</f>
        <v>0</v>
      </c>
      <c r="R31" s="91">
        <f>'500 rader'!R31*2</f>
        <v>0</v>
      </c>
      <c r="S31" s="91">
        <f>'500 rader'!S31*2</f>
        <v>0</v>
      </c>
      <c r="T31" s="91">
        <f>'500 rader'!T31*2</f>
        <v>0</v>
      </c>
      <c r="U31" s="91">
        <f>'500 rader'!U31*2</f>
        <v>0</v>
      </c>
      <c r="V31" s="91">
        <f>'500 rader'!V31*2</f>
        <v>0</v>
      </c>
      <c r="W31" s="33"/>
      <c r="X31" s="82">
        <f>'500 rader'!X31</f>
        <v>9216</v>
      </c>
      <c r="Y31" s="33">
        <v>1000</v>
      </c>
      <c r="Z31" s="62">
        <v>6035</v>
      </c>
      <c r="AA31" s="62">
        <v>7014</v>
      </c>
      <c r="AB31" s="62">
        <v>11944</v>
      </c>
      <c r="AC31" s="62">
        <v>3392</v>
      </c>
      <c r="AD31" s="62">
        <v>7094</v>
      </c>
      <c r="AE31" s="62">
        <v>123444</v>
      </c>
      <c r="AF31" s="62"/>
      <c r="AG31" s="62">
        <f>'500 rader'!AG31*2</f>
        <v>16630</v>
      </c>
      <c r="AH31" s="62">
        <f>'500 rader'!AH31*2</f>
        <v>20000</v>
      </c>
      <c r="AI31" s="62">
        <f>'500 rader'!AI31*2</f>
        <v>22620</v>
      </c>
      <c r="AJ31" s="62">
        <f>'500 rader'!AJ31*2</f>
        <v>25670</v>
      </c>
      <c r="AK31" s="62">
        <f>'500 rader'!AK31*2</f>
        <v>31240</v>
      </c>
      <c r="AL31" s="62">
        <f>'500 rader'!AL31*2</f>
        <v>34940</v>
      </c>
    </row>
    <row r="32" spans="1:38" ht="15.75" customHeight="1" x14ac:dyDescent="0.25">
      <c r="A32" s="8"/>
      <c r="B32" s="38" t="s">
        <v>4</v>
      </c>
      <c r="C32" s="38">
        <v>10</v>
      </c>
      <c r="D32" s="40">
        <v>4506</v>
      </c>
      <c r="E32" s="46">
        <v>3266</v>
      </c>
      <c r="F32" s="54">
        <f>'500 rader'!F32</f>
        <v>17</v>
      </c>
      <c r="G32" s="54">
        <f>'500 rader'!G32</f>
        <v>13</v>
      </c>
      <c r="H32" s="41">
        <f>'500 rader'!H32</f>
        <v>2592</v>
      </c>
      <c r="I32" s="42">
        <v>1000</v>
      </c>
      <c r="J32" s="79">
        <v>5156</v>
      </c>
      <c r="K32" s="79">
        <v>130</v>
      </c>
      <c r="L32" s="79">
        <v>65</v>
      </c>
      <c r="M32" s="81">
        <v>0</v>
      </c>
      <c r="N32" s="79">
        <v>0</v>
      </c>
      <c r="O32" s="79">
        <v>0</v>
      </c>
      <c r="P32" s="79"/>
      <c r="Q32" s="91">
        <f>'500 rader'!Q32*2</f>
        <v>2294</v>
      </c>
      <c r="R32" s="91">
        <f>'500 rader'!R32*2</f>
        <v>320</v>
      </c>
      <c r="S32" s="91">
        <f>'500 rader'!S32*2</f>
        <v>100</v>
      </c>
      <c r="T32" s="91">
        <f>'500 rader'!T32*2</f>
        <v>0</v>
      </c>
      <c r="U32" s="91">
        <f>'500 rader'!U32*2</f>
        <v>0</v>
      </c>
      <c r="V32" s="91">
        <f>'500 rader'!V32*2</f>
        <v>0</v>
      </c>
      <c r="W32" s="33"/>
      <c r="X32" s="82">
        <f>'500 rader'!X32</f>
        <v>2592</v>
      </c>
      <c r="Y32" s="33">
        <v>1000</v>
      </c>
      <c r="Z32" s="62">
        <v>5286</v>
      </c>
      <c r="AA32" s="62">
        <v>260</v>
      </c>
      <c r="AB32" s="62">
        <v>65</v>
      </c>
      <c r="AC32" s="62">
        <v>0</v>
      </c>
      <c r="AD32" s="62">
        <v>0</v>
      </c>
      <c r="AE32" s="62">
        <v>0</v>
      </c>
      <c r="AF32" s="62"/>
      <c r="AG32" s="62">
        <f>'500 rader'!AG32*2</f>
        <v>2294</v>
      </c>
      <c r="AH32" s="62">
        <f>'500 rader'!AH32*2</f>
        <v>320</v>
      </c>
      <c r="AI32" s="62">
        <f>'500 rader'!AI32*2</f>
        <v>100</v>
      </c>
      <c r="AJ32" s="62">
        <f>'500 rader'!AJ32*2</f>
        <v>0</v>
      </c>
      <c r="AK32" s="62">
        <f>'500 rader'!AK32*2</f>
        <v>0</v>
      </c>
      <c r="AL32" s="62">
        <f>'500 rader'!AL32*2</f>
        <v>0</v>
      </c>
    </row>
    <row r="33" spans="1:38" ht="15.75" customHeight="1" x14ac:dyDescent="0.25">
      <c r="A33" s="8"/>
      <c r="B33" s="38" t="s">
        <v>6</v>
      </c>
      <c r="C33" s="38" t="s">
        <v>21</v>
      </c>
      <c r="D33" s="40">
        <v>166666</v>
      </c>
      <c r="E33" s="46">
        <v>204315</v>
      </c>
      <c r="F33" s="54">
        <f>'500 rader'!F33</f>
        <v>34</v>
      </c>
      <c r="G33" s="54">
        <f>'500 rader'!G33</f>
        <v>12</v>
      </c>
      <c r="H33" s="41">
        <f>'500 rader'!H33</f>
        <v>5184</v>
      </c>
      <c r="I33" s="42">
        <v>1000</v>
      </c>
      <c r="J33" s="79">
        <v>1132</v>
      </c>
      <c r="K33" s="79">
        <v>2312</v>
      </c>
      <c r="L33" s="79">
        <v>1522</v>
      </c>
      <c r="M33" s="81">
        <v>7344</v>
      </c>
      <c r="N33" s="79">
        <v>2284</v>
      </c>
      <c r="O33" s="79">
        <v>1998</v>
      </c>
      <c r="P33" s="79"/>
      <c r="Q33" s="91">
        <f>'500 rader'!Q33*2</f>
        <v>1260</v>
      </c>
      <c r="R33" s="91">
        <f>'500 rader'!R33*2</f>
        <v>3830</v>
      </c>
      <c r="S33" s="91">
        <f>'500 rader'!S33*2</f>
        <v>4070</v>
      </c>
      <c r="T33" s="91">
        <f>'500 rader'!T33*2</f>
        <v>4860</v>
      </c>
      <c r="U33" s="91">
        <f>'500 rader'!U33*2</f>
        <v>3180</v>
      </c>
      <c r="V33" s="91">
        <f>'500 rader'!V33*2</f>
        <v>3310</v>
      </c>
      <c r="W33" s="33"/>
      <c r="X33" s="82">
        <f>'500 rader'!X33</f>
        <v>5184</v>
      </c>
      <c r="Y33" s="33">
        <v>1000</v>
      </c>
      <c r="Z33" s="62">
        <v>7428</v>
      </c>
      <c r="AA33" s="62">
        <v>16914</v>
      </c>
      <c r="AB33" s="62">
        <v>19478</v>
      </c>
      <c r="AC33" s="62">
        <v>22480</v>
      </c>
      <c r="AD33" s="62">
        <v>21052</v>
      </c>
      <c r="AE33" s="62">
        <v>176464</v>
      </c>
      <c r="AF33" s="62"/>
      <c r="AG33" s="62">
        <f>'500 rader'!AG33*2</f>
        <v>8710</v>
      </c>
      <c r="AH33" s="62">
        <f>'500 rader'!AH33*2</f>
        <v>34160</v>
      </c>
      <c r="AI33" s="62">
        <f>'500 rader'!AI33*2</f>
        <v>55960</v>
      </c>
      <c r="AJ33" s="62">
        <f>'500 rader'!AJ33*2</f>
        <v>77080</v>
      </c>
      <c r="AK33" s="62">
        <f>'500 rader'!AK33*2</f>
        <v>103270</v>
      </c>
      <c r="AL33" s="62">
        <f>'500 rader'!AL33*2</f>
        <v>114070</v>
      </c>
    </row>
    <row r="34" spans="1:38" ht="15.75" customHeight="1" x14ac:dyDescent="0.25">
      <c r="A34" s="8"/>
      <c r="B34" s="38" t="s">
        <v>6</v>
      </c>
      <c r="C34" s="38" t="s">
        <v>20</v>
      </c>
      <c r="D34" s="40">
        <v>220</v>
      </c>
      <c r="E34" s="46">
        <v>374</v>
      </c>
      <c r="F34" s="54">
        <f>'500 rader'!F34</f>
        <v>14</v>
      </c>
      <c r="G34" s="54">
        <f>'500 rader'!G34</f>
        <v>13</v>
      </c>
      <c r="H34" s="41">
        <f>'500 rader'!H34</f>
        <v>5832</v>
      </c>
      <c r="I34" s="42">
        <v>1000</v>
      </c>
      <c r="J34" s="79">
        <v>220</v>
      </c>
      <c r="K34" s="79">
        <v>0</v>
      </c>
      <c r="L34" s="79">
        <v>0</v>
      </c>
      <c r="M34" s="81">
        <v>0</v>
      </c>
      <c r="N34" s="79">
        <v>0</v>
      </c>
      <c r="O34" s="79">
        <v>0</v>
      </c>
      <c r="P34" s="79"/>
      <c r="Q34" s="91">
        <f>'500 rader'!Q34*2</f>
        <v>440</v>
      </c>
      <c r="R34" s="91">
        <f>'500 rader'!R34*2</f>
        <v>0</v>
      </c>
      <c r="S34" s="91">
        <f>'500 rader'!S34*2</f>
        <v>0</v>
      </c>
      <c r="T34" s="91">
        <f>'500 rader'!T34*2</f>
        <v>0</v>
      </c>
      <c r="U34" s="91">
        <f>'500 rader'!U34*2</f>
        <v>0</v>
      </c>
      <c r="V34" s="91">
        <f>'500 rader'!V34*2</f>
        <v>0</v>
      </c>
      <c r="W34" s="33"/>
      <c r="X34" s="82">
        <f>'500 rader'!X34</f>
        <v>5832</v>
      </c>
      <c r="Y34" s="33">
        <v>1000</v>
      </c>
      <c r="Z34" s="62">
        <v>220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/>
      <c r="AG34" s="62">
        <f>'500 rader'!AG34*2</f>
        <v>440</v>
      </c>
      <c r="AH34" s="62">
        <f>'500 rader'!AH34*2</f>
        <v>0</v>
      </c>
      <c r="AI34" s="62">
        <f>'500 rader'!AI34*2</f>
        <v>0</v>
      </c>
      <c r="AJ34" s="62">
        <f>'500 rader'!AJ34*2</f>
        <v>0</v>
      </c>
      <c r="AK34" s="62">
        <f>'500 rader'!AK34*2</f>
        <v>0</v>
      </c>
      <c r="AL34" s="62">
        <f>'500 rader'!AL34*2</f>
        <v>0</v>
      </c>
    </row>
    <row r="35" spans="1:38" ht="15.75" customHeight="1" x14ac:dyDescent="0.25">
      <c r="A35" s="8"/>
      <c r="B35" s="38" t="s">
        <v>7</v>
      </c>
      <c r="C35" s="38">
        <v>11</v>
      </c>
      <c r="D35" s="40">
        <v>1278370</v>
      </c>
      <c r="E35" s="46">
        <v>741108</v>
      </c>
      <c r="F35" s="54">
        <f>'500 rader'!F35</f>
        <v>36</v>
      </c>
      <c r="G35" s="54">
        <f>'500 rader'!G35</f>
        <v>8</v>
      </c>
      <c r="H35" s="41">
        <f>'500 rader'!H35</f>
        <v>7776</v>
      </c>
      <c r="I35" s="42">
        <v>1000</v>
      </c>
      <c r="J35" s="79">
        <v>0</v>
      </c>
      <c r="K35" s="79">
        <v>0</v>
      </c>
      <c r="L35" s="79">
        <v>0</v>
      </c>
      <c r="M35" s="81">
        <v>0</v>
      </c>
      <c r="N35" s="79">
        <v>0</v>
      </c>
      <c r="O35" s="79">
        <v>0</v>
      </c>
      <c r="P35" s="79"/>
      <c r="Q35" s="91">
        <f>'500 rader'!Q35*2</f>
        <v>0</v>
      </c>
      <c r="R35" s="91">
        <f>'500 rader'!R35*2</f>
        <v>0</v>
      </c>
      <c r="S35" s="91">
        <f>'500 rader'!S35*2</f>
        <v>0</v>
      </c>
      <c r="T35" s="91">
        <f>'500 rader'!T35*2</f>
        <v>0</v>
      </c>
      <c r="U35" s="91">
        <f>'500 rader'!U35*2</f>
        <v>0</v>
      </c>
      <c r="V35" s="91">
        <f>'500 rader'!V35*2</f>
        <v>0</v>
      </c>
      <c r="W35" s="33"/>
      <c r="X35" s="82">
        <f>'500 rader'!X35</f>
        <v>6912</v>
      </c>
      <c r="Y35" s="33">
        <v>1000</v>
      </c>
      <c r="Z35" s="62">
        <v>11439</v>
      </c>
      <c r="AA35" s="62">
        <v>12897</v>
      </c>
      <c r="AB35" s="62">
        <v>1278370</v>
      </c>
      <c r="AC35" s="62">
        <v>14450</v>
      </c>
      <c r="AD35" s="62">
        <v>14359</v>
      </c>
      <c r="AE35" s="62">
        <v>20593</v>
      </c>
      <c r="AF35" s="62"/>
      <c r="AG35" s="62">
        <f>'500 rader'!AG35*2</f>
        <v>59700</v>
      </c>
      <c r="AH35" s="62">
        <f>'500 rader'!AH35*2</f>
        <v>71310</v>
      </c>
      <c r="AI35" s="62">
        <f>'500 rader'!AI35*2</f>
        <v>86080</v>
      </c>
      <c r="AJ35" s="62">
        <f>'500 rader'!AJ35*2</f>
        <v>105460</v>
      </c>
      <c r="AK35" s="62">
        <f>'500 rader'!AK35*2</f>
        <v>132820</v>
      </c>
      <c r="AL35" s="62">
        <f>'500 rader'!AL35*2</f>
        <v>155190</v>
      </c>
    </row>
    <row r="36" spans="1:38" ht="15.75" customHeight="1" x14ac:dyDescent="0.25">
      <c r="A36" s="8"/>
      <c r="B36" s="38" t="s">
        <v>5</v>
      </c>
      <c r="C36" s="38" t="s">
        <v>19</v>
      </c>
      <c r="D36" s="40">
        <v>1226759</v>
      </c>
      <c r="E36" s="46">
        <v>2175092</v>
      </c>
      <c r="F36" s="54">
        <f>'500 rader'!F36</f>
        <v>34</v>
      </c>
      <c r="G36" s="54">
        <f>'500 rader'!G36</f>
        <v>12</v>
      </c>
      <c r="H36" s="41">
        <f>'500 rader'!H36</f>
        <v>5184</v>
      </c>
      <c r="I36" s="42">
        <v>1000</v>
      </c>
      <c r="J36" s="79">
        <v>6910</v>
      </c>
      <c r="K36" s="79">
        <v>5394</v>
      </c>
      <c r="L36" s="79">
        <v>6910</v>
      </c>
      <c r="M36" s="81">
        <v>6174</v>
      </c>
      <c r="N36" s="79">
        <v>5684</v>
      </c>
      <c r="O36" s="79">
        <v>8716</v>
      </c>
      <c r="P36" s="79"/>
      <c r="Q36" s="91">
        <f>'500 rader'!Q36*2</f>
        <v>5290</v>
      </c>
      <c r="R36" s="91">
        <f>'500 rader'!R36*2</f>
        <v>6920</v>
      </c>
      <c r="S36" s="91">
        <f>'500 rader'!S36*2</f>
        <v>8370</v>
      </c>
      <c r="T36" s="91">
        <f>'500 rader'!T36*2</f>
        <v>10230</v>
      </c>
      <c r="U36" s="91">
        <f>'500 rader'!U36*2</f>
        <v>12090</v>
      </c>
      <c r="V36" s="91">
        <f>'500 rader'!V36*2</f>
        <v>13670</v>
      </c>
      <c r="W36" s="33"/>
      <c r="X36" s="82">
        <f>'500 rader'!X36</f>
        <v>5184</v>
      </c>
      <c r="Y36" s="33">
        <v>1000</v>
      </c>
      <c r="Z36" s="62">
        <v>41276</v>
      </c>
      <c r="AA36" s="62">
        <v>31359</v>
      </c>
      <c r="AB36" s="62">
        <v>60487</v>
      </c>
      <c r="AC36" s="62">
        <v>60465</v>
      </c>
      <c r="AD36" s="62">
        <v>49502</v>
      </c>
      <c r="AE36" s="62">
        <v>129019</v>
      </c>
      <c r="AF36" s="62"/>
      <c r="AG36" s="62">
        <f>'500 rader'!AG36*2</f>
        <v>79320</v>
      </c>
      <c r="AH36" s="62">
        <f>'500 rader'!AH36*2</f>
        <v>106450</v>
      </c>
      <c r="AI36" s="62">
        <f>'500 rader'!AI36*2</f>
        <v>128640</v>
      </c>
      <c r="AJ36" s="62">
        <f>'500 rader'!AJ36*2</f>
        <v>157560</v>
      </c>
      <c r="AK36" s="62">
        <f>'500 rader'!AK36*2</f>
        <v>200920</v>
      </c>
      <c r="AL36" s="62">
        <f>'500 rader'!AL36*2</f>
        <v>239110</v>
      </c>
    </row>
    <row r="37" spans="1:38" ht="15.75" customHeight="1" x14ac:dyDescent="0.25">
      <c r="A37" s="8"/>
      <c r="B37" s="38" t="s">
        <v>4</v>
      </c>
      <c r="C37" s="38">
        <v>12</v>
      </c>
      <c r="D37" s="40">
        <v>1188043</v>
      </c>
      <c r="E37" s="46">
        <v>1055897</v>
      </c>
      <c r="F37" s="54">
        <f>'500 rader'!F37</f>
        <v>38</v>
      </c>
      <c r="G37" s="54">
        <f>'500 rader'!G37</f>
        <v>12</v>
      </c>
      <c r="H37" s="41">
        <f>'500 rader'!H37</f>
        <v>9216</v>
      </c>
      <c r="I37" s="42">
        <v>1000</v>
      </c>
      <c r="J37" s="79">
        <v>16580</v>
      </c>
      <c r="K37" s="79">
        <v>3392</v>
      </c>
      <c r="L37" s="79">
        <v>2710</v>
      </c>
      <c r="M37" s="81">
        <v>1462</v>
      </c>
      <c r="N37" s="79">
        <v>4756</v>
      </c>
      <c r="O37" s="79">
        <v>4074</v>
      </c>
      <c r="P37" s="79"/>
      <c r="Q37" s="91">
        <f>'500 rader'!Q37*2</f>
        <v>3910</v>
      </c>
      <c r="R37" s="91">
        <f>'500 rader'!R37*2</f>
        <v>4090</v>
      </c>
      <c r="S37" s="91">
        <f>'500 rader'!S37*2</f>
        <v>4370</v>
      </c>
      <c r="T37" s="91">
        <f>'500 rader'!T37*2</f>
        <v>4680</v>
      </c>
      <c r="U37" s="91">
        <f>'500 rader'!U37*2</f>
        <v>5290</v>
      </c>
      <c r="V37" s="91">
        <f>'500 rader'!V37*2</f>
        <v>5420</v>
      </c>
      <c r="W37" s="33"/>
      <c r="X37" s="82">
        <f>'500 rader'!X37</f>
        <v>9216</v>
      </c>
      <c r="Y37" s="33">
        <v>1000</v>
      </c>
      <c r="Z37" s="62">
        <v>20498</v>
      </c>
      <c r="AA37" s="62">
        <v>21220</v>
      </c>
      <c r="AB37" s="62">
        <v>9980</v>
      </c>
      <c r="AC37" s="62">
        <v>50850</v>
      </c>
      <c r="AD37" s="62">
        <v>1225589</v>
      </c>
      <c r="AE37" s="62">
        <v>23752</v>
      </c>
      <c r="AF37" s="62"/>
      <c r="AG37" s="62">
        <f>'500 rader'!AG37*2</f>
        <v>69950</v>
      </c>
      <c r="AH37" s="62">
        <f>'500 rader'!AH37*2</f>
        <v>73070</v>
      </c>
      <c r="AI37" s="62">
        <f>'500 rader'!AI37*2</f>
        <v>80000</v>
      </c>
      <c r="AJ37" s="62">
        <f>'500 rader'!AJ37*2</f>
        <v>89640</v>
      </c>
      <c r="AK37" s="62">
        <f>'500 rader'!AK37*2</f>
        <v>104750</v>
      </c>
      <c r="AL37" s="62">
        <f>'500 rader'!AL37*2</f>
        <v>115900</v>
      </c>
    </row>
    <row r="38" spans="1:38" ht="15.75" customHeight="1" x14ac:dyDescent="0.25">
      <c r="A38" s="8"/>
      <c r="B38" s="38" t="s">
        <v>5</v>
      </c>
      <c r="C38" s="38" t="s">
        <v>18</v>
      </c>
      <c r="D38" s="40">
        <v>41265</v>
      </c>
      <c r="E38" s="46">
        <v>32895</v>
      </c>
      <c r="F38" s="54">
        <f>'500 rader'!F38</f>
        <v>35</v>
      </c>
      <c r="G38" s="54">
        <f>'500 rader'!G38</f>
        <v>11</v>
      </c>
      <c r="H38" s="41">
        <f>'500 rader'!H38</f>
        <v>5184</v>
      </c>
      <c r="I38" s="42">
        <v>1000</v>
      </c>
      <c r="J38" s="79">
        <v>307</v>
      </c>
      <c r="K38" s="79">
        <v>180</v>
      </c>
      <c r="L38" s="79">
        <v>145</v>
      </c>
      <c r="M38" s="81">
        <v>18</v>
      </c>
      <c r="N38" s="79">
        <v>0</v>
      </c>
      <c r="O38" s="79">
        <v>36</v>
      </c>
      <c r="P38" s="79"/>
      <c r="Q38" s="91">
        <f>'500 rader'!Q38*2</f>
        <v>390</v>
      </c>
      <c r="R38" s="91">
        <f>'500 rader'!R38*2</f>
        <v>170</v>
      </c>
      <c r="S38" s="91">
        <f>'500 rader'!S38*2</f>
        <v>140</v>
      </c>
      <c r="T38" s="91">
        <f>'500 rader'!T38*2</f>
        <v>70</v>
      </c>
      <c r="U38" s="91">
        <f>'500 rader'!U38*2</f>
        <v>30</v>
      </c>
      <c r="V38" s="91">
        <f>'500 rader'!V38*2</f>
        <v>30</v>
      </c>
      <c r="W38" s="33"/>
      <c r="X38" s="82">
        <f>'500 rader'!X38</f>
        <v>6912</v>
      </c>
      <c r="Y38" s="33">
        <v>1000</v>
      </c>
      <c r="Z38" s="62">
        <v>2878</v>
      </c>
      <c r="AA38" s="62">
        <v>5058</v>
      </c>
      <c r="AB38" s="62">
        <v>46287</v>
      </c>
      <c r="AC38" s="62">
        <v>1632</v>
      </c>
      <c r="AD38" s="62">
        <v>2041</v>
      </c>
      <c r="AE38" s="62">
        <v>941</v>
      </c>
      <c r="AF38" s="62"/>
      <c r="AG38" s="62">
        <f>'500 rader'!AG38*2</f>
        <v>12630</v>
      </c>
      <c r="AH38" s="62">
        <f>'500 rader'!AH38*2</f>
        <v>15290</v>
      </c>
      <c r="AI38" s="62">
        <f>'500 rader'!AI38*2</f>
        <v>33430</v>
      </c>
      <c r="AJ38" s="62">
        <f>'500 rader'!AJ38*2</f>
        <v>2950</v>
      </c>
      <c r="AK38" s="62">
        <f>'500 rader'!AK38*2</f>
        <v>1680</v>
      </c>
      <c r="AL38" s="62">
        <f>'500 rader'!AL38*2</f>
        <v>1800</v>
      </c>
    </row>
    <row r="39" spans="1:38" ht="15.75" customHeight="1" x14ac:dyDescent="0.25">
      <c r="A39" s="8"/>
      <c r="B39" s="38" t="s">
        <v>6</v>
      </c>
      <c r="C39" s="38" t="s">
        <v>16</v>
      </c>
      <c r="D39" s="40">
        <v>42971</v>
      </c>
      <c r="E39" s="46">
        <v>83770</v>
      </c>
      <c r="F39" s="54">
        <f>'500 rader'!F39</f>
        <v>34</v>
      </c>
      <c r="G39" s="54">
        <f>'500 rader'!G39</f>
        <v>11</v>
      </c>
      <c r="H39" s="41">
        <f>'500 rader'!H39</f>
        <v>6912</v>
      </c>
      <c r="I39" s="42">
        <v>1000</v>
      </c>
      <c r="J39" s="79">
        <v>389</v>
      </c>
      <c r="K39" s="79">
        <v>282</v>
      </c>
      <c r="L39" s="79">
        <v>100</v>
      </c>
      <c r="M39" s="81">
        <v>232</v>
      </c>
      <c r="N39" s="79">
        <v>125</v>
      </c>
      <c r="O39" s="79">
        <v>50</v>
      </c>
      <c r="P39" s="79"/>
      <c r="Q39" s="91">
        <f>'500 rader'!Q39*2</f>
        <v>300</v>
      </c>
      <c r="R39" s="91">
        <f>'500 rader'!R39*2</f>
        <v>270</v>
      </c>
      <c r="S39" s="91">
        <f>'500 rader'!S39*2</f>
        <v>190</v>
      </c>
      <c r="T39" s="91">
        <f>'500 rader'!T39*2</f>
        <v>170</v>
      </c>
      <c r="U39" s="91">
        <f>'500 rader'!U39*2</f>
        <v>90</v>
      </c>
      <c r="V39" s="91">
        <f>'500 rader'!V39*2</f>
        <v>70</v>
      </c>
      <c r="W39" s="33"/>
      <c r="X39" s="82">
        <f>'500 rader'!X39</f>
        <v>9216</v>
      </c>
      <c r="Y39" s="33">
        <v>1000</v>
      </c>
      <c r="Z39" s="62">
        <v>7475</v>
      </c>
      <c r="AA39" s="62">
        <v>5577</v>
      </c>
      <c r="AB39" s="62">
        <v>5520</v>
      </c>
      <c r="AC39" s="62">
        <v>50193</v>
      </c>
      <c r="AD39" s="62">
        <v>5231</v>
      </c>
      <c r="AE39" s="62">
        <v>3433</v>
      </c>
      <c r="AF39" s="62"/>
      <c r="AG39" s="62">
        <f>'500 rader'!AG39*2</f>
        <v>9940</v>
      </c>
      <c r="AH39" s="62">
        <f>'500 rader'!AH39*2</f>
        <v>13440</v>
      </c>
      <c r="AI39" s="62">
        <f>'500 rader'!AI39*2</f>
        <v>15290</v>
      </c>
      <c r="AJ39" s="62">
        <f>'500 rader'!AJ39*2</f>
        <v>19530</v>
      </c>
      <c r="AK39" s="62">
        <f>'500 rader'!AK39*2</f>
        <v>4210</v>
      </c>
      <c r="AL39" s="62">
        <f>'500 rader'!AL39*2</f>
        <v>3850</v>
      </c>
    </row>
    <row r="40" spans="1:38" ht="15.75" customHeight="1" x14ac:dyDescent="0.25">
      <c r="A40" s="8"/>
      <c r="B40" s="38" t="s">
        <v>4</v>
      </c>
      <c r="C40" s="38">
        <v>13</v>
      </c>
      <c r="D40" s="40">
        <v>60416</v>
      </c>
      <c r="E40" s="46">
        <v>37292</v>
      </c>
      <c r="F40" s="54">
        <f>'500 rader'!F40</f>
        <v>29</v>
      </c>
      <c r="G40" s="54">
        <f>'500 rader'!G40</f>
        <v>13</v>
      </c>
      <c r="H40" s="41">
        <f>'500 rader'!H40</f>
        <v>5184</v>
      </c>
      <c r="I40" s="42">
        <v>1000</v>
      </c>
      <c r="J40" s="79">
        <v>63192</v>
      </c>
      <c r="K40" s="79">
        <v>2776</v>
      </c>
      <c r="L40" s="79">
        <v>2184</v>
      </c>
      <c r="M40" s="81">
        <v>1238</v>
      </c>
      <c r="N40" s="79">
        <v>1490</v>
      </c>
      <c r="O40" s="79">
        <v>966</v>
      </c>
      <c r="P40" s="79"/>
      <c r="Q40" s="91">
        <f>'500 rader'!Q40*2</f>
        <v>16690</v>
      </c>
      <c r="R40" s="91">
        <f>'500 rader'!R40*2</f>
        <v>22720</v>
      </c>
      <c r="S40" s="91">
        <f>'500 rader'!S40*2</f>
        <v>29840</v>
      </c>
      <c r="T40" s="91">
        <f>'500 rader'!T40*2</f>
        <v>2110</v>
      </c>
      <c r="U40" s="91">
        <f>'500 rader'!U40*2</f>
        <v>1790</v>
      </c>
      <c r="V40" s="91">
        <f>'500 rader'!V40*2</f>
        <v>1010</v>
      </c>
      <c r="W40" s="33"/>
      <c r="X40" s="82">
        <v>5184</v>
      </c>
      <c r="Y40" s="33">
        <v>1000</v>
      </c>
      <c r="Z40" s="62">
        <v>3368</v>
      </c>
      <c r="AA40" s="62">
        <v>63818</v>
      </c>
      <c r="AB40" s="62">
        <v>2184</v>
      </c>
      <c r="AC40" s="62">
        <v>1660</v>
      </c>
      <c r="AD40" s="62">
        <v>2116</v>
      </c>
      <c r="AE40" s="62">
        <v>1306</v>
      </c>
      <c r="AF40" s="62"/>
      <c r="AG40" s="62">
        <f>'500 rader'!AG40*2</f>
        <v>16690</v>
      </c>
      <c r="AH40" s="62">
        <f>'500 rader'!AH40*2</f>
        <v>22720</v>
      </c>
      <c r="AI40" s="62">
        <f>'500 rader'!AI40*2</f>
        <v>29840</v>
      </c>
      <c r="AJ40" s="62">
        <f>'500 rader'!AJ40*2</f>
        <v>2110</v>
      </c>
      <c r="AK40" s="62">
        <f>'500 rader'!AK40*2</f>
        <v>1790</v>
      </c>
      <c r="AL40" s="62">
        <f>'500 rader'!AL40*2</f>
        <v>1010</v>
      </c>
    </row>
    <row r="41" spans="1:38" ht="15.75" customHeight="1" x14ac:dyDescent="0.25">
      <c r="A41" s="8"/>
      <c r="B41" s="38" t="s">
        <v>5</v>
      </c>
      <c r="C41" s="38" t="s">
        <v>17</v>
      </c>
      <c r="D41" s="40">
        <v>6627</v>
      </c>
      <c r="E41" s="46">
        <v>9200</v>
      </c>
      <c r="F41" s="54">
        <f>'500 rader'!F41</f>
        <v>23</v>
      </c>
      <c r="G41" s="54">
        <f>'500 rader'!G41</f>
        <v>13</v>
      </c>
      <c r="H41" s="41">
        <f>'500 rader'!H41</f>
        <v>5184</v>
      </c>
      <c r="I41" s="42">
        <v>1000</v>
      </c>
      <c r="J41" s="79">
        <v>7463</v>
      </c>
      <c r="K41" s="79">
        <v>1045</v>
      </c>
      <c r="L41" s="79">
        <v>0</v>
      </c>
      <c r="M41" s="81">
        <v>209</v>
      </c>
      <c r="N41" s="79">
        <v>209</v>
      </c>
      <c r="O41" s="79">
        <v>0</v>
      </c>
      <c r="P41" s="79"/>
      <c r="Q41" s="91">
        <f>'500 rader'!Q41*2</f>
        <v>5010</v>
      </c>
      <c r="R41" s="91">
        <f>'500 rader'!R41*2</f>
        <v>800</v>
      </c>
      <c r="S41" s="91">
        <f>'500 rader'!S41*2</f>
        <v>510</v>
      </c>
      <c r="T41" s="91">
        <f>'500 rader'!T41*2</f>
        <v>90</v>
      </c>
      <c r="U41" s="91">
        <f>'500 rader'!U41*2</f>
        <v>140</v>
      </c>
      <c r="V41" s="91">
        <f>'500 rader'!V41*2</f>
        <v>0</v>
      </c>
      <c r="W41" s="33"/>
      <c r="X41" s="82">
        <f>'500 rader'!X41</f>
        <v>5184</v>
      </c>
      <c r="Y41" s="33">
        <v>1000</v>
      </c>
      <c r="Z41" s="62">
        <v>1881</v>
      </c>
      <c r="AA41" s="62">
        <v>1045</v>
      </c>
      <c r="AB41" s="62">
        <v>209</v>
      </c>
      <c r="AC41" s="62">
        <v>0</v>
      </c>
      <c r="AD41" s="62">
        <v>209</v>
      </c>
      <c r="AE41" s="62">
        <v>0</v>
      </c>
      <c r="AF41" s="62"/>
      <c r="AG41" s="62">
        <f>'500 rader'!AG41*2</f>
        <v>5010</v>
      </c>
      <c r="AH41" s="62">
        <f>'500 rader'!AH41*2</f>
        <v>800</v>
      </c>
      <c r="AI41" s="62">
        <f>'500 rader'!AI41*2</f>
        <v>510</v>
      </c>
      <c r="AJ41" s="62">
        <f>'500 rader'!AJ41*2</f>
        <v>90</v>
      </c>
      <c r="AK41" s="62">
        <f>'500 rader'!AK41*2</f>
        <v>140</v>
      </c>
      <c r="AL41" s="62">
        <f>'500 rader'!AL41*2</f>
        <v>0</v>
      </c>
    </row>
    <row r="42" spans="1:38" ht="15.75" customHeight="1" x14ac:dyDescent="0.25">
      <c r="A42" s="8"/>
      <c r="B42" s="38" t="s">
        <v>6</v>
      </c>
      <c r="C42" s="38" t="s">
        <v>15</v>
      </c>
      <c r="D42" s="40">
        <v>170947</v>
      </c>
      <c r="E42" s="46">
        <v>138081</v>
      </c>
      <c r="F42" s="54">
        <f>'500 rader'!F42</f>
        <v>39</v>
      </c>
      <c r="G42" s="54">
        <f>'500 rader'!G42</f>
        <v>12</v>
      </c>
      <c r="H42" s="41">
        <f>'500 rader'!H42</f>
        <v>7776</v>
      </c>
      <c r="I42" s="42">
        <v>1000</v>
      </c>
      <c r="J42" s="79">
        <v>3497</v>
      </c>
      <c r="K42" s="79">
        <v>936</v>
      </c>
      <c r="L42" s="79">
        <v>474</v>
      </c>
      <c r="M42" s="81">
        <v>297</v>
      </c>
      <c r="N42" s="79">
        <v>258</v>
      </c>
      <c r="O42" s="79">
        <v>162</v>
      </c>
      <c r="P42" s="79"/>
      <c r="Q42" s="91">
        <f>'500 rader'!Q42*2</f>
        <v>1920</v>
      </c>
      <c r="R42" s="91">
        <f>'500 rader'!R42*2</f>
        <v>2670</v>
      </c>
      <c r="S42" s="91">
        <f>'500 rader'!S42*2</f>
        <v>640</v>
      </c>
      <c r="T42" s="91">
        <f>'500 rader'!T42*2</f>
        <v>410</v>
      </c>
      <c r="U42" s="91">
        <f>'500 rader'!U42*2</f>
        <v>320</v>
      </c>
      <c r="V42" s="91">
        <f>'500 rader'!V42*2</f>
        <v>280</v>
      </c>
      <c r="W42" s="33"/>
      <c r="X42" s="82">
        <f>'500 rader'!X42</f>
        <v>6912</v>
      </c>
      <c r="Y42" s="33">
        <v>1000</v>
      </c>
      <c r="Z42" s="62">
        <v>175230</v>
      </c>
      <c r="AA42" s="62">
        <v>13354</v>
      </c>
      <c r="AB42" s="62">
        <v>9528</v>
      </c>
      <c r="AC42" s="62">
        <v>4871</v>
      </c>
      <c r="AD42" s="62">
        <v>6901</v>
      </c>
      <c r="AE42" s="62">
        <v>12919</v>
      </c>
      <c r="AF42" s="62"/>
      <c r="AG42" s="62">
        <f>'500 rader'!AG42*2</f>
        <v>15880</v>
      </c>
      <c r="AH42" s="62">
        <f>'500 rader'!AH42*2</f>
        <v>38180</v>
      </c>
      <c r="AI42" s="62">
        <f>'500 rader'!AI42*2</f>
        <v>55280</v>
      </c>
      <c r="AJ42" s="62">
        <f>'500 rader'!AJ42*2</f>
        <v>72450</v>
      </c>
      <c r="AK42" s="62">
        <f>'500 rader'!AK42*2</f>
        <v>102050</v>
      </c>
      <c r="AL42" s="62">
        <f>'500 rader'!AL42*2</f>
        <v>118540</v>
      </c>
    </row>
    <row r="43" spans="1:38" ht="15.75" customHeight="1" x14ac:dyDescent="0.25">
      <c r="A43" s="8"/>
      <c r="B43" s="38" t="s">
        <v>4</v>
      </c>
      <c r="C43" s="38">
        <v>14</v>
      </c>
      <c r="D43" s="40">
        <v>909090</v>
      </c>
      <c r="E43" s="46">
        <v>585034</v>
      </c>
      <c r="F43" s="54">
        <f>'500 rader'!F43</f>
        <v>39</v>
      </c>
      <c r="G43" s="54">
        <f>'500 rader'!G43</f>
        <v>8</v>
      </c>
      <c r="H43" s="41">
        <f>'500 rader'!H43</f>
        <v>6912</v>
      </c>
      <c r="I43" s="42">
        <v>1000</v>
      </c>
      <c r="J43" s="79">
        <v>0</v>
      </c>
      <c r="K43" s="79">
        <v>0</v>
      </c>
      <c r="L43" s="79">
        <v>0</v>
      </c>
      <c r="M43" s="81">
        <v>0</v>
      </c>
      <c r="N43" s="79">
        <v>0</v>
      </c>
      <c r="O43" s="79">
        <v>0</v>
      </c>
      <c r="P43" s="79"/>
      <c r="Q43" s="91">
        <f>'500 rader'!Q43*2</f>
        <v>0</v>
      </c>
      <c r="R43" s="91">
        <f>'500 rader'!R43*2</f>
        <v>0</v>
      </c>
      <c r="S43" s="91">
        <f>'500 rader'!S43*2</f>
        <v>0</v>
      </c>
      <c r="T43" s="91">
        <f>'500 rader'!T43*2</f>
        <v>0</v>
      </c>
      <c r="U43" s="91">
        <f>'500 rader'!U43*2</f>
        <v>0</v>
      </c>
      <c r="V43" s="91">
        <f>'500 rader'!V43*2</f>
        <v>0</v>
      </c>
      <c r="W43" s="33"/>
      <c r="X43" s="82">
        <f>'500 rader'!X43</f>
        <v>9216</v>
      </c>
      <c r="Y43" s="33">
        <v>1000</v>
      </c>
      <c r="Z43" s="62">
        <v>4466</v>
      </c>
      <c r="AA43" s="62">
        <v>12443</v>
      </c>
      <c r="AB43" s="62">
        <v>4488</v>
      </c>
      <c r="AC43" s="62">
        <v>11652</v>
      </c>
      <c r="AD43" s="62">
        <v>10920</v>
      </c>
      <c r="AE43" s="62">
        <v>13245</v>
      </c>
      <c r="AF43" s="62"/>
      <c r="AG43" s="62">
        <f>'500 rader'!AG43*2</f>
        <v>37490</v>
      </c>
      <c r="AH43" s="62">
        <f>'500 rader'!AH43*2</f>
        <v>38800</v>
      </c>
      <c r="AI43" s="62">
        <f>'500 rader'!AI43*2</f>
        <v>42280</v>
      </c>
      <c r="AJ43" s="62">
        <f>'500 rader'!AJ43*2</f>
        <v>46740</v>
      </c>
      <c r="AK43" s="62">
        <f>'500 rader'!AK43*2</f>
        <v>54860</v>
      </c>
      <c r="AL43" s="62">
        <f>'500 rader'!AL43*2</f>
        <v>60070</v>
      </c>
    </row>
    <row r="44" spans="1:38" ht="15.75" customHeight="1" x14ac:dyDescent="0.25">
      <c r="A44" s="8"/>
      <c r="B44" s="38" t="s">
        <v>5</v>
      </c>
      <c r="C44" s="38" t="s">
        <v>14</v>
      </c>
      <c r="D44" s="40">
        <v>2399911</v>
      </c>
      <c r="E44" s="46">
        <v>2182336</v>
      </c>
      <c r="F44" s="54">
        <f>'500 rader'!F44</f>
        <v>37</v>
      </c>
      <c r="G44" s="54">
        <f>'500 rader'!G44</f>
        <v>9</v>
      </c>
      <c r="H44" s="41">
        <f>'500 rader'!H44</f>
        <v>6912</v>
      </c>
      <c r="I44" s="42">
        <v>1000</v>
      </c>
      <c r="J44" s="79">
        <v>0</v>
      </c>
      <c r="K44" s="79">
        <v>0</v>
      </c>
      <c r="L44" s="79">
        <v>0</v>
      </c>
      <c r="M44" s="81">
        <v>0</v>
      </c>
      <c r="N44" s="79">
        <v>0</v>
      </c>
      <c r="O44" s="79">
        <v>0</v>
      </c>
      <c r="P44" s="79"/>
      <c r="Q44" s="91">
        <f>'500 rader'!Q44*2</f>
        <v>0</v>
      </c>
      <c r="R44" s="91">
        <f>'500 rader'!R44*2</f>
        <v>0</v>
      </c>
      <c r="S44" s="91">
        <f>'500 rader'!S44*2</f>
        <v>0</v>
      </c>
      <c r="T44" s="91">
        <f>'500 rader'!T44*2</f>
        <v>0</v>
      </c>
      <c r="U44" s="91">
        <f>'500 rader'!U44*2</f>
        <v>0</v>
      </c>
      <c r="V44" s="91">
        <f>'500 rader'!V44*2</f>
        <v>0</v>
      </c>
      <c r="W44" s="33"/>
      <c r="X44" s="82">
        <f>'500 rader'!X44</f>
        <v>9216</v>
      </c>
      <c r="Y44" s="33">
        <v>1000</v>
      </c>
      <c r="Z44" s="62">
        <v>4558</v>
      </c>
      <c r="AA44" s="62">
        <v>36216</v>
      </c>
      <c r="AB44" s="62">
        <v>10662</v>
      </c>
      <c r="AC44" s="62">
        <v>38986</v>
      </c>
      <c r="AD44" s="62">
        <v>7236</v>
      </c>
      <c r="AE44" s="62">
        <v>34244</v>
      </c>
      <c r="AF44" s="62"/>
      <c r="AG44" s="62">
        <f>'500 rader'!AG44*2</f>
        <v>91260</v>
      </c>
      <c r="AH44" s="62">
        <f>'500 rader'!AH44*2</f>
        <v>96080</v>
      </c>
      <c r="AI44" s="62">
        <f>'500 rader'!AI44*2</f>
        <v>105680</v>
      </c>
      <c r="AJ44" s="62">
        <f>'500 rader'!AJ44*2</f>
        <v>116980</v>
      </c>
      <c r="AK44" s="62">
        <f>'500 rader'!AK44*2</f>
        <v>135390</v>
      </c>
      <c r="AL44" s="62">
        <f>'500 rader'!AL44*2</f>
        <v>146030</v>
      </c>
    </row>
    <row r="45" spans="1:38" ht="15.75" customHeight="1" x14ac:dyDescent="0.25">
      <c r="A45" s="8"/>
      <c r="B45" s="38" t="s">
        <v>5</v>
      </c>
      <c r="C45" s="38" t="s">
        <v>13</v>
      </c>
      <c r="D45" s="40">
        <v>7464</v>
      </c>
      <c r="E45" s="46">
        <v>7503</v>
      </c>
      <c r="F45" s="54">
        <f>'500 rader'!F45</f>
        <v>28</v>
      </c>
      <c r="G45" s="54">
        <f>'500 rader'!G45</f>
        <v>11</v>
      </c>
      <c r="H45" s="41">
        <f>'500 rader'!H45</f>
        <v>7776</v>
      </c>
      <c r="I45" s="42">
        <v>1000</v>
      </c>
      <c r="J45" s="79">
        <v>0</v>
      </c>
      <c r="K45" s="79">
        <v>0</v>
      </c>
      <c r="L45" s="79">
        <v>0</v>
      </c>
      <c r="M45" s="81">
        <v>0</v>
      </c>
      <c r="N45" s="79">
        <v>0</v>
      </c>
      <c r="O45" s="79">
        <v>0</v>
      </c>
      <c r="P45" s="79"/>
      <c r="Q45" s="91">
        <f>'500 rader'!Q45*2</f>
        <v>0</v>
      </c>
      <c r="R45" s="91">
        <f>'500 rader'!R45*2</f>
        <v>0</v>
      </c>
      <c r="S45" s="91">
        <f>'500 rader'!S45*2</f>
        <v>0</v>
      </c>
      <c r="T45" s="91">
        <f>'500 rader'!T45*2</f>
        <v>0</v>
      </c>
      <c r="U45" s="91">
        <f>'500 rader'!U45*2</f>
        <v>0</v>
      </c>
      <c r="V45" s="91">
        <f>'500 rader'!V45*2</f>
        <v>0</v>
      </c>
      <c r="W45" s="33"/>
      <c r="X45" s="82">
        <v>7776</v>
      </c>
      <c r="Y45" s="33">
        <v>1000</v>
      </c>
      <c r="Z45" s="62">
        <v>8088</v>
      </c>
      <c r="AA45" s="62">
        <v>208</v>
      </c>
      <c r="AB45" s="62">
        <v>624</v>
      </c>
      <c r="AC45" s="62">
        <v>0</v>
      </c>
      <c r="AD45" s="62">
        <v>0</v>
      </c>
      <c r="AE45" s="62">
        <v>0</v>
      </c>
      <c r="AF45" s="62"/>
      <c r="AG45" s="62">
        <f>'500 rader'!AG45*2</f>
        <v>3390</v>
      </c>
      <c r="AH45" s="62">
        <f>'500 rader'!AH45*2</f>
        <v>230</v>
      </c>
      <c r="AI45" s="62">
        <f>'500 rader'!AI45*2</f>
        <v>380</v>
      </c>
      <c r="AJ45" s="62">
        <f>'500 rader'!AJ45*2</f>
        <v>180</v>
      </c>
      <c r="AK45" s="62">
        <f>'500 rader'!AK45*2</f>
        <v>0</v>
      </c>
      <c r="AL45" s="62">
        <f>'500 rader'!AL45*2</f>
        <v>0</v>
      </c>
    </row>
    <row r="46" spans="1:38" ht="15.75" customHeight="1" x14ac:dyDescent="0.25">
      <c r="A46" s="8"/>
      <c r="B46" s="38" t="s">
        <v>7</v>
      </c>
      <c r="C46" s="38">
        <v>15</v>
      </c>
      <c r="D46" s="40">
        <v>10000000</v>
      </c>
      <c r="E46" s="46">
        <v>16868796</v>
      </c>
      <c r="F46" s="54">
        <f>'500 rader'!F46</f>
        <v>38</v>
      </c>
      <c r="G46" s="54">
        <f>'500 rader'!G46</f>
        <v>10</v>
      </c>
      <c r="H46" s="41">
        <f>'500 rader'!H46</f>
        <v>5184</v>
      </c>
      <c r="I46" s="42">
        <v>1000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/>
      <c r="Q46" s="91">
        <f>'500 rader'!Q46*2</f>
        <v>30</v>
      </c>
      <c r="R46" s="91">
        <f>'500 rader'!R46*2</f>
        <v>60</v>
      </c>
      <c r="S46" s="91">
        <f>'500 rader'!S46*2</f>
        <v>80</v>
      </c>
      <c r="T46" s="91">
        <f>'500 rader'!T46*2</f>
        <v>110</v>
      </c>
      <c r="U46" s="91">
        <f>'500 rader'!U46*2</f>
        <v>130</v>
      </c>
      <c r="V46" s="91">
        <f>'500 rader'!V46*2</f>
        <v>210</v>
      </c>
      <c r="W46" s="33"/>
      <c r="X46" s="82">
        <f>'500 rader'!X46</f>
        <v>9216</v>
      </c>
      <c r="Y46" s="33">
        <v>1000</v>
      </c>
      <c r="Z46" s="62">
        <v>3145</v>
      </c>
      <c r="AA46" s="62">
        <v>15198</v>
      </c>
      <c r="AB46" s="62">
        <v>14535</v>
      </c>
      <c r="AC46" s="62">
        <v>10000000</v>
      </c>
      <c r="AD46" s="62">
        <v>18904</v>
      </c>
      <c r="AE46" s="62">
        <v>34833</v>
      </c>
      <c r="AF46" s="62"/>
      <c r="AG46" s="62">
        <f>'500 rader'!AG46*2</f>
        <v>41930</v>
      </c>
      <c r="AH46" s="62">
        <f>'500 rader'!AH46*2</f>
        <v>60620</v>
      </c>
      <c r="AI46" s="62">
        <f>'500 rader'!AI46*2</f>
        <v>78700</v>
      </c>
      <c r="AJ46" s="62">
        <f>'500 rader'!AJ46*2</f>
        <v>102650</v>
      </c>
      <c r="AK46" s="62">
        <f>'500 rader'!AK46*2</f>
        <v>138170</v>
      </c>
      <c r="AL46" s="62">
        <f>'500 rader'!AL46*2</f>
        <v>164430</v>
      </c>
    </row>
    <row r="47" spans="1:38" ht="15.75" customHeight="1" x14ac:dyDescent="0.25">
      <c r="A47" s="8"/>
      <c r="B47" s="38" t="s">
        <v>6</v>
      </c>
      <c r="C47" s="38" t="s">
        <v>12</v>
      </c>
      <c r="D47" s="40">
        <v>121212</v>
      </c>
      <c r="E47" s="46">
        <v>86553</v>
      </c>
      <c r="F47" s="54">
        <f>'500 rader'!F47</f>
        <v>38</v>
      </c>
      <c r="G47" s="54">
        <f>'500 rader'!G47</f>
        <v>9</v>
      </c>
      <c r="H47" s="41">
        <f>'500 rader'!H47</f>
        <v>5184</v>
      </c>
      <c r="I47" s="42">
        <v>1000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/>
      <c r="Q47" s="91">
        <f>'500 rader'!Q47*2</f>
        <v>0</v>
      </c>
      <c r="R47" s="91">
        <f>'500 rader'!R47*2</f>
        <v>0</v>
      </c>
      <c r="S47" s="91">
        <f>'500 rader'!S47*2</f>
        <v>0</v>
      </c>
      <c r="T47" s="91">
        <f>'500 rader'!T47*2</f>
        <v>0</v>
      </c>
      <c r="U47" s="91">
        <f>'500 rader'!U47*2</f>
        <v>0</v>
      </c>
      <c r="V47" s="91">
        <f>'500 rader'!V47*2</f>
        <v>0</v>
      </c>
      <c r="W47" s="33"/>
      <c r="X47" s="82">
        <f>'500 rader'!X47</f>
        <v>9216</v>
      </c>
      <c r="Y47" s="33">
        <v>1000</v>
      </c>
      <c r="Z47" s="62">
        <v>2734</v>
      </c>
      <c r="AA47" s="62">
        <v>3140</v>
      </c>
      <c r="AB47" s="62">
        <v>3092</v>
      </c>
      <c r="AC47" s="62">
        <v>1168</v>
      </c>
      <c r="AD47" s="62">
        <v>6582</v>
      </c>
      <c r="AE47" s="62">
        <v>4856</v>
      </c>
      <c r="AF47" s="62"/>
      <c r="AG47" s="62">
        <f>'500 rader'!AG47*2</f>
        <v>5730</v>
      </c>
      <c r="AH47" s="62">
        <f>'500 rader'!AH47*2</f>
        <v>10390</v>
      </c>
      <c r="AI47" s="62">
        <f>'500 rader'!AI47*2</f>
        <v>15360</v>
      </c>
      <c r="AJ47" s="62">
        <f>'500 rader'!AJ47*2</f>
        <v>22830</v>
      </c>
      <c r="AK47" s="62">
        <f>'500 rader'!AK47*2</f>
        <v>37580</v>
      </c>
      <c r="AL47" s="62">
        <f>'500 rader'!AL47*2</f>
        <v>3600</v>
      </c>
    </row>
    <row r="48" spans="1:38" ht="15.75" customHeight="1" x14ac:dyDescent="0.25">
      <c r="A48" s="8"/>
      <c r="B48" s="38" t="s">
        <v>5</v>
      </c>
      <c r="C48" s="38" t="s">
        <v>11</v>
      </c>
      <c r="D48" s="40">
        <v>1252132</v>
      </c>
      <c r="E48" s="46">
        <v>1090174</v>
      </c>
      <c r="F48" s="54">
        <f>'500 rader'!F48</f>
        <v>34</v>
      </c>
      <c r="G48" s="54">
        <f>'500 rader'!G48</f>
        <v>8</v>
      </c>
      <c r="H48" s="41">
        <f>'500 rader'!H48</f>
        <v>6912</v>
      </c>
      <c r="I48" s="42">
        <v>1000</v>
      </c>
      <c r="J48" s="79">
        <v>0</v>
      </c>
      <c r="K48" s="79">
        <v>0</v>
      </c>
      <c r="L48" s="79">
        <v>0</v>
      </c>
      <c r="M48" s="81">
        <v>0</v>
      </c>
      <c r="N48" s="79">
        <v>0</v>
      </c>
      <c r="O48" s="79">
        <v>0</v>
      </c>
      <c r="P48" s="79"/>
      <c r="Q48" s="91">
        <f>'500 rader'!Q48*2</f>
        <v>0</v>
      </c>
      <c r="R48" s="91">
        <f>'500 rader'!R48*2</f>
        <v>0</v>
      </c>
      <c r="S48" s="91">
        <f>'500 rader'!S48*2</f>
        <v>0</v>
      </c>
      <c r="T48" s="91">
        <f>'500 rader'!T48*2</f>
        <v>0</v>
      </c>
      <c r="U48" s="91">
        <f>'500 rader'!U48*2</f>
        <v>0</v>
      </c>
      <c r="V48" s="91">
        <f>'500 rader'!V48*2</f>
        <v>0</v>
      </c>
      <c r="W48" s="33"/>
      <c r="X48" s="82">
        <f>'500 rader'!X48</f>
        <v>6912</v>
      </c>
      <c r="Y48" s="33">
        <v>1000</v>
      </c>
      <c r="Z48" s="62">
        <v>3602</v>
      </c>
      <c r="AA48" s="62">
        <v>30461</v>
      </c>
      <c r="AB48" s="62">
        <v>12299</v>
      </c>
      <c r="AC48" s="62">
        <v>38175</v>
      </c>
      <c r="AD48" s="62">
        <v>18345</v>
      </c>
      <c r="AE48" s="62">
        <v>86835</v>
      </c>
      <c r="AF48" s="62"/>
      <c r="AG48" s="62">
        <f>'500 rader'!AG48*2</f>
        <v>15180</v>
      </c>
      <c r="AH48" s="62">
        <f>'500 rader'!AH48*2</f>
        <v>30150</v>
      </c>
      <c r="AI48" s="62">
        <f>'500 rader'!AI48*2</f>
        <v>48690</v>
      </c>
      <c r="AJ48" s="62">
        <f>'500 rader'!AJ48*2</f>
        <v>72970</v>
      </c>
      <c r="AK48" s="62">
        <f>'500 rader'!AK48*2</f>
        <v>117960</v>
      </c>
      <c r="AL48" s="62">
        <f>'500 rader'!AL48*2</f>
        <v>153440</v>
      </c>
    </row>
    <row r="49" spans="1:38" ht="15.75" customHeight="1" x14ac:dyDescent="0.25">
      <c r="A49" s="8"/>
      <c r="B49" s="38" t="s">
        <v>4</v>
      </c>
      <c r="C49" s="38">
        <v>16</v>
      </c>
      <c r="D49" s="40">
        <v>277449</v>
      </c>
      <c r="E49" s="46">
        <v>247407</v>
      </c>
      <c r="F49" s="54">
        <f>'500 rader'!F49</f>
        <v>35</v>
      </c>
      <c r="G49" s="54">
        <f>'500 rader'!G49</f>
        <v>10</v>
      </c>
      <c r="H49" s="41">
        <f>'500 rader'!H49</f>
        <v>7776</v>
      </c>
      <c r="I49" s="42">
        <v>1000</v>
      </c>
      <c r="J49" s="79">
        <v>0</v>
      </c>
      <c r="K49" s="79">
        <v>54</v>
      </c>
      <c r="L49" s="79">
        <v>0</v>
      </c>
      <c r="M49" s="81">
        <v>0</v>
      </c>
      <c r="N49" s="79">
        <v>0</v>
      </c>
      <c r="O49" s="79">
        <v>0</v>
      </c>
      <c r="P49" s="79"/>
      <c r="Q49" s="91">
        <f>'500 rader'!Q49*2</f>
        <v>10</v>
      </c>
      <c r="R49" s="91">
        <f>'500 rader'!R49*2</f>
        <v>30</v>
      </c>
      <c r="S49" s="91">
        <f>'500 rader'!S49*2</f>
        <v>20</v>
      </c>
      <c r="T49" s="91">
        <f>'500 rader'!T49*2</f>
        <v>20</v>
      </c>
      <c r="U49" s="91">
        <f>'500 rader'!U49*2</f>
        <v>0</v>
      </c>
      <c r="V49" s="91">
        <f>'500 rader'!V49*2</f>
        <v>0</v>
      </c>
      <c r="W49" s="33"/>
      <c r="X49" s="82">
        <f>'500 rader'!X49</f>
        <v>5184</v>
      </c>
      <c r="Y49" s="33">
        <v>1000</v>
      </c>
      <c r="Z49" s="62">
        <v>1680</v>
      </c>
      <c r="AA49" s="62">
        <v>14688</v>
      </c>
      <c r="AB49" s="62">
        <v>11772</v>
      </c>
      <c r="AC49" s="62">
        <v>5418</v>
      </c>
      <c r="AD49" s="62">
        <v>13026</v>
      </c>
      <c r="AE49" s="62">
        <v>14256</v>
      </c>
      <c r="AF49" s="62"/>
      <c r="AG49" s="62">
        <f>'500 rader'!AG49*2</f>
        <v>8990</v>
      </c>
      <c r="AH49" s="62">
        <f>'500 rader'!AH49*2</f>
        <v>14980</v>
      </c>
      <c r="AI49" s="62">
        <f>'500 rader'!AI49*2</f>
        <v>22480</v>
      </c>
      <c r="AJ49" s="62">
        <f>'500 rader'!AJ49*2</f>
        <v>32560</v>
      </c>
      <c r="AK49" s="62">
        <f>'500 rader'!AK49*2</f>
        <v>49580</v>
      </c>
      <c r="AL49" s="62">
        <f>'500 rader'!AL49*2</f>
        <v>64880</v>
      </c>
    </row>
    <row r="50" spans="1:38" ht="15.75" customHeight="1" x14ac:dyDescent="0.25">
      <c r="A50" s="8"/>
      <c r="B50" s="38" t="s">
        <v>6</v>
      </c>
      <c r="C50" s="38" t="s">
        <v>10</v>
      </c>
      <c r="D50" s="46">
        <v>47619</v>
      </c>
      <c r="E50" s="46">
        <v>49482</v>
      </c>
      <c r="F50" s="54">
        <f>'500 rader'!F50</f>
        <v>31</v>
      </c>
      <c r="G50" s="54">
        <f>'500 rader'!G50</f>
        <v>12</v>
      </c>
      <c r="H50" s="41">
        <f>'500 rader'!H50</f>
        <v>7776</v>
      </c>
      <c r="I50" s="42">
        <v>1000</v>
      </c>
      <c r="J50" s="79">
        <v>830</v>
      </c>
      <c r="K50" s="79">
        <v>812</v>
      </c>
      <c r="L50" s="79">
        <v>1673</v>
      </c>
      <c r="M50" s="81">
        <v>1769</v>
      </c>
      <c r="N50" s="79">
        <v>585</v>
      </c>
      <c r="O50" s="79">
        <v>322</v>
      </c>
      <c r="P50" s="79"/>
      <c r="Q50" s="91">
        <f>'500 rader'!Q50*2</f>
        <v>1120</v>
      </c>
      <c r="R50" s="91">
        <f>'500 rader'!R50*2</f>
        <v>1620</v>
      </c>
      <c r="S50" s="91">
        <f>'500 rader'!S50*2</f>
        <v>1130</v>
      </c>
      <c r="T50" s="91">
        <f>'500 rader'!T50*2</f>
        <v>1380</v>
      </c>
      <c r="U50" s="91">
        <f>'500 rader'!U50*2</f>
        <v>640</v>
      </c>
      <c r="V50" s="91">
        <f>'500 rader'!V50*2</f>
        <v>380</v>
      </c>
      <c r="W50" s="33"/>
      <c r="X50" s="82">
        <f>'500 rader'!X50</f>
        <v>7776</v>
      </c>
      <c r="Y50" s="33">
        <v>1000</v>
      </c>
      <c r="Z50" s="62">
        <v>3723</v>
      </c>
      <c r="AA50" s="62">
        <v>4905</v>
      </c>
      <c r="AB50" s="62">
        <v>54906</v>
      </c>
      <c r="AC50" s="62">
        <v>52353</v>
      </c>
      <c r="AD50" s="62">
        <v>1321</v>
      </c>
      <c r="AE50" s="62">
        <v>1361</v>
      </c>
      <c r="AF50" s="62"/>
      <c r="AG50" s="62">
        <f>'500 rader'!AG50*2</f>
        <v>7780</v>
      </c>
      <c r="AH50" s="62">
        <f>'500 rader'!AH50*2</f>
        <v>14850</v>
      </c>
      <c r="AI50" s="62">
        <f>'500 rader'!AI50*2</f>
        <v>25880</v>
      </c>
      <c r="AJ50" s="62">
        <f>'500 rader'!AJ50*2</f>
        <v>38170</v>
      </c>
      <c r="AK50" s="62">
        <f>'500 rader'!AK50*2</f>
        <v>2080</v>
      </c>
      <c r="AL50" s="62">
        <f>'500 rader'!AL50*2</f>
        <v>2270</v>
      </c>
    </row>
    <row r="51" spans="1:38" ht="15.75" customHeight="1" x14ac:dyDescent="0.25">
      <c r="A51" s="8"/>
      <c r="B51" s="38" t="s">
        <v>4</v>
      </c>
      <c r="C51" s="38">
        <v>17</v>
      </c>
      <c r="D51" s="46">
        <v>158636</v>
      </c>
      <c r="E51" s="46">
        <v>89673</v>
      </c>
      <c r="F51" s="54">
        <f>'500 rader'!F51</f>
        <v>34</v>
      </c>
      <c r="G51" s="54">
        <f>'500 rader'!G51</f>
        <v>10</v>
      </c>
      <c r="H51" s="41">
        <f>'500 rader'!H51</f>
        <v>2592</v>
      </c>
      <c r="I51" s="42">
        <v>1000</v>
      </c>
      <c r="J51" s="79">
        <v>27</v>
      </c>
      <c r="K51" s="79">
        <v>54</v>
      </c>
      <c r="L51" s="79">
        <v>27</v>
      </c>
      <c r="M51" s="81">
        <v>0</v>
      </c>
      <c r="N51" s="79">
        <v>0</v>
      </c>
      <c r="O51" s="79">
        <v>0</v>
      </c>
      <c r="P51" s="79"/>
      <c r="Q51" s="91">
        <f>'500 rader'!Q51*2</f>
        <v>30</v>
      </c>
      <c r="R51" s="91">
        <f>'500 rader'!R51*2</f>
        <v>70</v>
      </c>
      <c r="S51" s="91">
        <f>'500 rader'!S51*2</f>
        <v>40</v>
      </c>
      <c r="T51" s="91">
        <f>'500 rader'!T51*2</f>
        <v>0</v>
      </c>
      <c r="U51" s="91">
        <f>'500 rader'!U51*2</f>
        <v>0</v>
      </c>
      <c r="V51" s="91">
        <f>'500 rader'!V51*2</f>
        <v>0</v>
      </c>
      <c r="W51" s="33"/>
      <c r="X51" s="82">
        <f>'500 rader'!X51</f>
        <v>5184</v>
      </c>
      <c r="Y51" s="33">
        <v>1000</v>
      </c>
      <c r="Z51" s="62">
        <v>3744</v>
      </c>
      <c r="AA51" s="62">
        <v>8802</v>
      </c>
      <c r="AB51" s="62">
        <v>6543</v>
      </c>
      <c r="AC51" s="62">
        <v>5939</v>
      </c>
      <c r="AD51" s="62">
        <v>7743</v>
      </c>
      <c r="AE51" s="62">
        <v>5796</v>
      </c>
      <c r="AF51" s="62"/>
      <c r="AG51" s="62">
        <f>'500 rader'!AG51*2</f>
        <v>13560</v>
      </c>
      <c r="AH51" s="62">
        <f>'500 rader'!AH51*2</f>
        <v>26400</v>
      </c>
      <c r="AI51" s="62">
        <f>'500 rader'!AI51*2</f>
        <v>44500</v>
      </c>
      <c r="AJ51" s="62">
        <f>'500 rader'!AJ51*2</f>
        <v>70610</v>
      </c>
      <c r="AK51" s="62">
        <f>'500 rader'!AK51*2</f>
        <v>130330</v>
      </c>
      <c r="AL51" s="62">
        <f>'500 rader'!AL51*2</f>
        <v>6530</v>
      </c>
    </row>
    <row r="52" spans="1:38" ht="15.75" customHeight="1" x14ac:dyDescent="0.25">
      <c r="A52" s="8"/>
      <c r="B52" s="38" t="s">
        <v>5</v>
      </c>
      <c r="C52" s="38" t="s">
        <v>8</v>
      </c>
      <c r="D52" s="46">
        <v>30072</v>
      </c>
      <c r="E52" s="46">
        <v>25522</v>
      </c>
      <c r="F52" s="54">
        <f>'500 rader'!F52</f>
        <v>35</v>
      </c>
      <c r="G52" s="54">
        <f>'500 rader'!G52</f>
        <v>10</v>
      </c>
      <c r="H52" s="41">
        <f>'500 rader'!H52</f>
        <v>5184</v>
      </c>
      <c r="I52" s="42">
        <v>1000</v>
      </c>
      <c r="J52" s="79">
        <v>0</v>
      </c>
      <c r="K52" s="79">
        <v>0</v>
      </c>
      <c r="L52" s="79">
        <v>0</v>
      </c>
      <c r="M52" s="81">
        <v>0</v>
      </c>
      <c r="N52" s="79">
        <v>0</v>
      </c>
      <c r="O52" s="79">
        <v>0</v>
      </c>
      <c r="P52" s="79"/>
      <c r="Q52" s="91">
        <f>'500 rader'!Q52*2</f>
        <v>0</v>
      </c>
      <c r="R52" s="91">
        <f>'500 rader'!R52*2</f>
        <v>0</v>
      </c>
      <c r="S52" s="91">
        <f>'500 rader'!S52*2</f>
        <v>0</v>
      </c>
      <c r="T52" s="91">
        <f>'500 rader'!T52*2</f>
        <v>0</v>
      </c>
      <c r="U52" s="91">
        <f>'500 rader'!U52*2</f>
        <v>0</v>
      </c>
      <c r="V52" s="91">
        <f>'500 rader'!V52*2</f>
        <v>0</v>
      </c>
      <c r="W52" s="33"/>
      <c r="X52" s="82">
        <v>5184</v>
      </c>
      <c r="Y52" s="33">
        <v>1000</v>
      </c>
      <c r="Z52" s="62">
        <v>3134</v>
      </c>
      <c r="AA52" s="62">
        <v>1130</v>
      </c>
      <c r="AB52" s="62">
        <v>3769</v>
      </c>
      <c r="AC52" s="62">
        <v>2400</v>
      </c>
      <c r="AD52" s="62">
        <v>198</v>
      </c>
      <c r="AE52" s="62">
        <v>932</v>
      </c>
      <c r="AF52" s="62"/>
      <c r="AG52" s="62">
        <f>'500 rader'!AG52*2</f>
        <v>6110</v>
      </c>
      <c r="AH52" s="62">
        <f>'500 rader'!AH52*2</f>
        <v>11680</v>
      </c>
      <c r="AI52" s="62">
        <f>'500 rader'!AI52*2</f>
        <v>2000</v>
      </c>
      <c r="AJ52" s="62">
        <f>'500 rader'!AJ52*2</f>
        <v>1240</v>
      </c>
      <c r="AK52" s="62">
        <f>'500 rader'!AK52*2</f>
        <v>850</v>
      </c>
      <c r="AL52" s="62">
        <f>'500 rader'!AL52*2</f>
        <v>960</v>
      </c>
    </row>
    <row r="53" spans="1:38" ht="15.75" customHeight="1" x14ac:dyDescent="0.25">
      <c r="A53" s="8"/>
      <c r="B53" s="38" t="s">
        <v>5</v>
      </c>
      <c r="C53" s="38" t="s">
        <v>9</v>
      </c>
      <c r="D53" s="46">
        <v>25888</v>
      </c>
      <c r="E53" s="46">
        <v>10824</v>
      </c>
      <c r="F53" s="54">
        <f>'500 rader'!F53</f>
        <v>28</v>
      </c>
      <c r="G53" s="54">
        <f>'500 rader'!G53</f>
        <v>11</v>
      </c>
      <c r="H53" s="41">
        <f>'500 rader'!H53</f>
        <v>7776</v>
      </c>
      <c r="I53" s="42">
        <v>1000</v>
      </c>
      <c r="J53" s="79">
        <v>21</v>
      </c>
      <c r="K53" s="79">
        <v>0</v>
      </c>
      <c r="L53" s="79">
        <v>0</v>
      </c>
      <c r="M53" s="81">
        <v>0</v>
      </c>
      <c r="N53" s="79">
        <v>0</v>
      </c>
      <c r="O53" s="79">
        <v>0</v>
      </c>
      <c r="P53" s="79"/>
      <c r="Q53" s="91">
        <f>'500 rader'!Q53*2</f>
        <v>40</v>
      </c>
      <c r="R53" s="91">
        <f>'500 rader'!R53*2</f>
        <v>0</v>
      </c>
      <c r="S53" s="91">
        <f>'500 rader'!S53*2</f>
        <v>0</v>
      </c>
      <c r="T53" s="91">
        <f>'500 rader'!T53*2</f>
        <v>0</v>
      </c>
      <c r="U53" s="91">
        <f>'500 rader'!U53*2</f>
        <v>0</v>
      </c>
      <c r="V53" s="91">
        <f>'500 rader'!V53*2</f>
        <v>0</v>
      </c>
      <c r="W53" s="33"/>
      <c r="X53" s="82">
        <f>'500 rader'!X53</f>
        <v>7776</v>
      </c>
      <c r="Y53" s="33">
        <v>1000</v>
      </c>
      <c r="Z53" s="62">
        <v>2904</v>
      </c>
      <c r="AA53" s="62">
        <v>1761</v>
      </c>
      <c r="AB53" s="62">
        <v>540</v>
      </c>
      <c r="AC53" s="62">
        <v>210</v>
      </c>
      <c r="AD53" s="62">
        <v>105</v>
      </c>
      <c r="AE53" s="62">
        <v>435</v>
      </c>
      <c r="AF53" s="62"/>
      <c r="AG53" s="62">
        <f>'500 rader'!AG53*2</f>
        <v>9730</v>
      </c>
      <c r="AH53" s="62">
        <f>'500 rader'!AH53*2</f>
        <v>1300</v>
      </c>
      <c r="AI53" s="62">
        <f>'500 rader'!AI53*2</f>
        <v>540</v>
      </c>
      <c r="AJ53" s="62">
        <f>'500 rader'!AJ53*2</f>
        <v>410</v>
      </c>
      <c r="AK53" s="62">
        <f>'500 rader'!AK53*2</f>
        <v>270</v>
      </c>
      <c r="AL53" s="62">
        <f>'500 rader'!AL53*2</f>
        <v>310</v>
      </c>
    </row>
    <row r="54" spans="1:38" ht="15.75" customHeight="1" x14ac:dyDescent="0.25">
      <c r="A54" s="8"/>
      <c r="B54" s="38" t="s">
        <v>4</v>
      </c>
      <c r="C54" s="38">
        <v>18</v>
      </c>
      <c r="D54" s="46">
        <v>277826</v>
      </c>
      <c r="E54" s="46">
        <v>252403</v>
      </c>
      <c r="F54" s="54">
        <f>'500 rader'!F54</f>
        <v>34</v>
      </c>
      <c r="G54" s="54">
        <f>'500 rader'!G54</f>
        <v>11</v>
      </c>
      <c r="H54" s="41">
        <f>'500 rader'!H54</f>
        <v>5184</v>
      </c>
      <c r="I54" s="42">
        <v>1000</v>
      </c>
      <c r="J54" s="79">
        <v>176</v>
      </c>
      <c r="K54" s="79">
        <v>477</v>
      </c>
      <c r="L54" s="79">
        <v>565</v>
      </c>
      <c r="M54" s="81">
        <v>602</v>
      </c>
      <c r="N54" s="79">
        <v>565</v>
      </c>
      <c r="O54" s="79">
        <v>565</v>
      </c>
      <c r="P54" s="79"/>
      <c r="Q54" s="91">
        <f>'500 rader'!Q54*2</f>
        <v>280</v>
      </c>
      <c r="R54" s="91">
        <f>'500 rader'!R54*2</f>
        <v>450</v>
      </c>
      <c r="S54" s="91">
        <f>'500 rader'!S54*2</f>
        <v>550</v>
      </c>
      <c r="T54" s="91">
        <f>'500 rader'!T54*2</f>
        <v>620</v>
      </c>
      <c r="U54" s="91">
        <f>'500 rader'!U54*2</f>
        <v>770</v>
      </c>
      <c r="V54" s="91">
        <f>'500 rader'!V54*2</f>
        <v>550</v>
      </c>
      <c r="W54" s="33"/>
      <c r="X54" s="82">
        <f>'500 rader'!X54</f>
        <v>6912</v>
      </c>
      <c r="Y54" s="33">
        <v>1000</v>
      </c>
      <c r="Z54" s="62">
        <v>2973</v>
      </c>
      <c r="AA54" s="62">
        <v>4573</v>
      </c>
      <c r="AB54" s="62">
        <v>299501</v>
      </c>
      <c r="AC54" s="62">
        <v>21254</v>
      </c>
      <c r="AD54" s="62">
        <v>292615</v>
      </c>
      <c r="AE54" s="62">
        <v>15931</v>
      </c>
      <c r="AF54" s="62"/>
      <c r="AG54" s="62">
        <f>'500 rader'!AG54*2</f>
        <v>20310</v>
      </c>
      <c r="AH54" s="62">
        <f>'500 rader'!AH54*2</f>
        <v>33200</v>
      </c>
      <c r="AI54" s="62">
        <f>'500 rader'!AI54*2</f>
        <v>49640</v>
      </c>
      <c r="AJ54" s="62">
        <f>'500 rader'!AJ54*2</f>
        <v>66200</v>
      </c>
      <c r="AK54" s="62">
        <f>'500 rader'!AK54*2</f>
        <v>100870</v>
      </c>
      <c r="AL54" s="62">
        <f>'500 rader'!AL54*2</f>
        <v>125950</v>
      </c>
    </row>
    <row r="55" spans="1:38" ht="15.75" customHeight="1" x14ac:dyDescent="0.25">
      <c r="A55" s="8"/>
      <c r="B55" s="38" t="s">
        <v>5</v>
      </c>
      <c r="C55" s="38" t="s">
        <v>41</v>
      </c>
      <c r="D55" s="46">
        <v>72092</v>
      </c>
      <c r="E55" s="46">
        <v>114986</v>
      </c>
      <c r="F55" s="54">
        <f>'500 rader'!F55</f>
        <v>31</v>
      </c>
      <c r="G55" s="54">
        <f>'500 rader'!G55</f>
        <v>8</v>
      </c>
      <c r="H55" s="41">
        <f>'500 rader'!H55</f>
        <v>4608</v>
      </c>
      <c r="I55" s="42">
        <v>1000</v>
      </c>
      <c r="J55" s="79">
        <v>0</v>
      </c>
      <c r="K55" s="79">
        <v>0</v>
      </c>
      <c r="L55" s="79">
        <v>0</v>
      </c>
      <c r="M55" s="81">
        <v>0</v>
      </c>
      <c r="N55" s="79">
        <v>0</v>
      </c>
      <c r="O55" s="79">
        <v>0</v>
      </c>
      <c r="P55" s="79"/>
      <c r="Q55" s="91">
        <f>'500 rader'!Q55*2</f>
        <v>0</v>
      </c>
      <c r="R55" s="91">
        <f>'500 rader'!R55*2</f>
        <v>0</v>
      </c>
      <c r="S55" s="91">
        <f>'500 rader'!S55*2</f>
        <v>0</v>
      </c>
      <c r="T55" s="91">
        <f>'500 rader'!T55*2</f>
        <v>0</v>
      </c>
      <c r="U55" s="91">
        <f>'500 rader'!U55*2</f>
        <v>0</v>
      </c>
      <c r="V55" s="91">
        <f>'500 rader'!V55*2</f>
        <v>0</v>
      </c>
      <c r="W55" s="33"/>
      <c r="X55" s="82">
        <f>'500 rader'!X55</f>
        <v>9216</v>
      </c>
      <c r="Y55" s="33">
        <v>1000</v>
      </c>
      <c r="Z55" s="62">
        <v>1684</v>
      </c>
      <c r="AA55" s="62">
        <v>3502</v>
      </c>
      <c r="AB55" s="62">
        <v>4793</v>
      </c>
      <c r="AC55" s="62">
        <v>2055</v>
      </c>
      <c r="AD55" s="62">
        <v>5797</v>
      </c>
      <c r="AE55" s="62">
        <v>4358</v>
      </c>
      <c r="AF55" s="62"/>
      <c r="AG55" s="62">
        <f>'500 rader'!AG55*2</f>
        <v>8470</v>
      </c>
      <c r="AH55" s="62">
        <f>'500 rader'!AH55*2</f>
        <v>10090</v>
      </c>
      <c r="AI55" s="62">
        <f>'500 rader'!AI55*2</f>
        <v>12750</v>
      </c>
      <c r="AJ55" s="62">
        <f>'500 rader'!AJ55*2</f>
        <v>15910</v>
      </c>
      <c r="AK55" s="62">
        <f>'500 rader'!AK55*2</f>
        <v>21060</v>
      </c>
      <c r="AL55" s="62">
        <f>'500 rader'!AL55*2</f>
        <v>24440</v>
      </c>
    </row>
    <row r="56" spans="1:38" ht="15.75" customHeight="1" x14ac:dyDescent="0.25">
      <c r="A56" s="8"/>
      <c r="B56" s="38" t="s">
        <v>6</v>
      </c>
      <c r="C56" s="38" t="s">
        <v>42</v>
      </c>
      <c r="D56" s="46">
        <v>33620</v>
      </c>
      <c r="E56" s="46">
        <v>50092</v>
      </c>
      <c r="F56" s="54">
        <f>'500 rader'!F56</f>
        <v>30</v>
      </c>
      <c r="G56" s="54">
        <f>'500 rader'!G56</f>
        <v>11</v>
      </c>
      <c r="H56" s="41">
        <f>'500 rader'!H56</f>
        <v>9216</v>
      </c>
      <c r="I56" s="42">
        <v>1000</v>
      </c>
      <c r="J56" s="79">
        <v>266</v>
      </c>
      <c r="K56" s="79">
        <v>120</v>
      </c>
      <c r="L56" s="79">
        <v>105</v>
      </c>
      <c r="M56" s="81">
        <v>30</v>
      </c>
      <c r="N56" s="79">
        <v>60</v>
      </c>
      <c r="O56" s="79">
        <v>15</v>
      </c>
      <c r="P56" s="79"/>
      <c r="Q56" s="91">
        <f>'500 rader'!Q56*2</f>
        <v>270</v>
      </c>
      <c r="R56" s="91">
        <f>'500 rader'!R56*2</f>
        <v>220</v>
      </c>
      <c r="S56" s="91">
        <f>'500 rader'!S56*2</f>
        <v>150</v>
      </c>
      <c r="T56" s="91">
        <f>'500 rader'!T56*2</f>
        <v>70</v>
      </c>
      <c r="U56" s="91">
        <f>'500 rader'!U56*2</f>
        <v>50</v>
      </c>
      <c r="V56" s="91">
        <f>'500 rader'!V56*2</f>
        <v>40</v>
      </c>
      <c r="W56" s="33"/>
      <c r="X56" s="82">
        <f>'500 rader'!X56</f>
        <v>9216</v>
      </c>
      <c r="Y56" s="33">
        <v>1000</v>
      </c>
      <c r="Z56" s="62">
        <v>5296</v>
      </c>
      <c r="AA56" s="62">
        <v>37378</v>
      </c>
      <c r="AB56" s="62">
        <v>4134</v>
      </c>
      <c r="AC56" s="62">
        <v>4272</v>
      </c>
      <c r="AD56" s="62">
        <v>2612</v>
      </c>
      <c r="AE56" s="62">
        <v>935</v>
      </c>
      <c r="AF56" s="62"/>
      <c r="AG56" s="62">
        <f>'500 rader'!AG56*2</f>
        <v>11920</v>
      </c>
      <c r="AH56" s="62">
        <f>'500 rader'!AH56*2</f>
        <v>13320</v>
      </c>
      <c r="AI56" s="62">
        <f>'500 rader'!AI56*2</f>
        <v>14900</v>
      </c>
      <c r="AJ56" s="62">
        <f>'500 rader'!AJ56*2</f>
        <v>16650</v>
      </c>
      <c r="AK56" s="62">
        <f>'500 rader'!AK56*2</f>
        <v>1860</v>
      </c>
      <c r="AL56" s="62">
        <f>'500 rader'!AL56*2</f>
        <v>1600</v>
      </c>
    </row>
    <row r="57" spans="1:38" ht="15.75" customHeight="1" x14ac:dyDescent="0.25">
      <c r="A57" s="8"/>
      <c r="B57" s="38" t="s">
        <v>4</v>
      </c>
      <c r="C57" s="38">
        <v>19</v>
      </c>
      <c r="D57" s="46">
        <v>1119407</v>
      </c>
      <c r="E57" s="46">
        <v>12814416</v>
      </c>
      <c r="F57" s="54">
        <f>'500 rader'!F57</f>
        <v>36</v>
      </c>
      <c r="G57" s="54">
        <f>'500 rader'!G57</f>
        <v>8</v>
      </c>
      <c r="H57" s="41">
        <f>'500 rader'!H57</f>
        <v>5184</v>
      </c>
      <c r="I57" s="42">
        <v>1000</v>
      </c>
      <c r="J57" s="79">
        <v>0</v>
      </c>
      <c r="K57" s="79">
        <v>0</v>
      </c>
      <c r="L57" s="79">
        <v>0</v>
      </c>
      <c r="M57" s="81">
        <v>0</v>
      </c>
      <c r="N57" s="79">
        <v>0</v>
      </c>
      <c r="O57" s="79">
        <v>0</v>
      </c>
      <c r="P57" s="79"/>
      <c r="Q57" s="91">
        <f>'500 rader'!Q57*2</f>
        <v>0</v>
      </c>
      <c r="R57" s="91">
        <f>'500 rader'!R57*2</f>
        <v>0</v>
      </c>
      <c r="S57" s="91">
        <f>'500 rader'!S57*2</f>
        <v>0</v>
      </c>
      <c r="T57" s="91">
        <f>'500 rader'!T57*2</f>
        <v>0</v>
      </c>
      <c r="U57" s="91">
        <f>'500 rader'!U57*2</f>
        <v>0</v>
      </c>
      <c r="V57" s="91">
        <f>'500 rader'!V57*2</f>
        <v>0</v>
      </c>
      <c r="W57" s="33"/>
      <c r="X57" s="82">
        <f>'500 rader'!X57</f>
        <v>5184</v>
      </c>
      <c r="Y57" s="33">
        <v>1000</v>
      </c>
      <c r="Z57" s="62">
        <v>4948</v>
      </c>
      <c r="AA57" s="62">
        <v>23912</v>
      </c>
      <c r="AB57" s="62">
        <v>19129</v>
      </c>
      <c r="AC57" s="62">
        <v>17471</v>
      </c>
      <c r="AD57" s="62">
        <v>6172</v>
      </c>
      <c r="AE57" s="62">
        <v>20055</v>
      </c>
      <c r="AF57" s="62"/>
      <c r="AG57" s="62">
        <f>'500 rader'!AG57*2</f>
        <v>33800</v>
      </c>
      <c r="AH57" s="62">
        <f>'500 rader'!AH57*2</f>
        <v>40110</v>
      </c>
      <c r="AI57" s="62">
        <f>'500 rader'!AI57*2</f>
        <v>47000</v>
      </c>
      <c r="AJ57" s="62">
        <f>'500 rader'!AJ57*2</f>
        <v>55880</v>
      </c>
      <c r="AK57" s="62">
        <f>'500 rader'!AK57*2</f>
        <v>66010</v>
      </c>
      <c r="AL57" s="62">
        <f>'500 rader'!AL57*2</f>
        <v>73890</v>
      </c>
    </row>
    <row r="58" spans="1:38" ht="15.75" customHeight="1" x14ac:dyDescent="0.25">
      <c r="A58" s="8"/>
      <c r="B58" s="38" t="s">
        <v>5</v>
      </c>
      <c r="C58" s="38" t="s">
        <v>43</v>
      </c>
      <c r="D58" s="46">
        <v>371664</v>
      </c>
      <c r="E58" s="46">
        <v>434695</v>
      </c>
      <c r="F58" s="54">
        <f>'500 rader'!F58</f>
        <v>36</v>
      </c>
      <c r="G58" s="54">
        <f>'500 rader'!G58</f>
        <v>10</v>
      </c>
      <c r="H58" s="41">
        <f>'500 rader'!H58</f>
        <v>6144</v>
      </c>
      <c r="I58" s="42">
        <v>1000</v>
      </c>
      <c r="J58" s="79">
        <v>74</v>
      </c>
      <c r="K58" s="79">
        <v>148</v>
      </c>
      <c r="L58" s="79">
        <v>0</v>
      </c>
      <c r="M58" s="81">
        <v>74</v>
      </c>
      <c r="N58" s="79">
        <v>0</v>
      </c>
      <c r="O58" s="79">
        <v>0</v>
      </c>
      <c r="P58" s="79"/>
      <c r="Q58" s="91">
        <f>'500 rader'!Q58*2</f>
        <v>50</v>
      </c>
      <c r="R58" s="91">
        <f>'500 rader'!R58*2</f>
        <v>100</v>
      </c>
      <c r="S58" s="91">
        <f>'500 rader'!S58*2</f>
        <v>100</v>
      </c>
      <c r="T58" s="91">
        <f>'500 rader'!T58*2</f>
        <v>80</v>
      </c>
      <c r="U58" s="91">
        <f>'500 rader'!U58*2</f>
        <v>50</v>
      </c>
      <c r="V58" s="91">
        <f>'500 rader'!V58*2</f>
        <v>60</v>
      </c>
      <c r="W58" s="33"/>
      <c r="X58" s="82">
        <f>'500 rader'!X58</f>
        <v>6144</v>
      </c>
      <c r="Y58" s="33">
        <v>1000</v>
      </c>
      <c r="Z58" s="62">
        <v>4429</v>
      </c>
      <c r="AA58" s="62">
        <v>20619</v>
      </c>
      <c r="AB58" s="62">
        <v>6546</v>
      </c>
      <c r="AC58" s="62">
        <v>23633</v>
      </c>
      <c r="AD58" s="62">
        <v>14937</v>
      </c>
      <c r="AE58" s="62">
        <v>23772</v>
      </c>
      <c r="AF58" s="62"/>
      <c r="AG58" s="62">
        <f>'500 rader'!AG58*2</f>
        <v>19120</v>
      </c>
      <c r="AH58" s="62">
        <f>'500 rader'!AH58*2</f>
        <v>38280</v>
      </c>
      <c r="AI58" s="62">
        <f>'500 rader'!AI58*2</f>
        <v>54910</v>
      </c>
      <c r="AJ58" s="62">
        <f>'500 rader'!AJ58*2</f>
        <v>73020</v>
      </c>
      <c r="AK58" s="62">
        <f>'500 rader'!AK58*2</f>
        <v>94560</v>
      </c>
      <c r="AL58" s="62">
        <f>'500 rader'!AL58*2</f>
        <v>113000</v>
      </c>
    </row>
    <row r="59" spans="1:38" ht="15.75" customHeight="1" x14ac:dyDescent="0.25">
      <c r="A59" s="8"/>
      <c r="B59" s="38" t="s">
        <v>5</v>
      </c>
      <c r="C59" s="38" t="s">
        <v>44</v>
      </c>
      <c r="D59" s="46">
        <v>31167</v>
      </c>
      <c r="E59" s="46">
        <v>19141</v>
      </c>
      <c r="F59" s="54">
        <f>'500 rader'!F59</f>
        <v>28</v>
      </c>
      <c r="G59" s="54">
        <f>'500 rader'!G59</f>
        <v>12</v>
      </c>
      <c r="H59" s="41">
        <f>'500 rader'!H59</f>
        <v>6912</v>
      </c>
      <c r="I59" s="42">
        <v>1000</v>
      </c>
      <c r="J59" s="79">
        <v>990</v>
      </c>
      <c r="K59" s="79">
        <v>990</v>
      </c>
      <c r="L59" s="79">
        <v>68</v>
      </c>
      <c r="M59" s="81">
        <v>102</v>
      </c>
      <c r="N59" s="79">
        <v>68</v>
      </c>
      <c r="O59" s="79">
        <v>34</v>
      </c>
      <c r="P59" s="79"/>
      <c r="Q59" s="91">
        <f>'500 rader'!Q59*2</f>
        <v>650</v>
      </c>
      <c r="R59" s="91">
        <f>'500 rader'!R59*2</f>
        <v>520</v>
      </c>
      <c r="S59" s="91">
        <f>'500 rader'!S59*2</f>
        <v>100</v>
      </c>
      <c r="T59" s="91">
        <f>'500 rader'!T59*2</f>
        <v>90</v>
      </c>
      <c r="U59" s="91">
        <f>'500 rader'!U59*2</f>
        <v>70</v>
      </c>
      <c r="V59" s="91">
        <f>'500 rader'!V59*2</f>
        <v>40</v>
      </c>
      <c r="W59" s="33"/>
      <c r="X59" s="82">
        <f>'500 rader'!X59</f>
        <v>6912</v>
      </c>
      <c r="Y59" s="33">
        <v>1000</v>
      </c>
      <c r="Z59" s="62">
        <v>2630</v>
      </c>
      <c r="AA59" s="62">
        <v>4444</v>
      </c>
      <c r="AB59" s="62">
        <v>1194</v>
      </c>
      <c r="AC59" s="62">
        <v>1878</v>
      </c>
      <c r="AD59" s="62">
        <v>1674</v>
      </c>
      <c r="AE59" s="62">
        <v>1606</v>
      </c>
      <c r="AF59" s="62"/>
      <c r="AG59" s="62">
        <f>'500 rader'!AG59*2</f>
        <v>10720</v>
      </c>
      <c r="AH59" s="62">
        <f>'500 rader'!AH59*2</f>
        <v>15940</v>
      </c>
      <c r="AI59" s="62">
        <f>'500 rader'!AI59*2</f>
        <v>1910</v>
      </c>
      <c r="AJ59" s="62">
        <f>'500 rader'!AJ59*2</f>
        <v>1320</v>
      </c>
      <c r="AK59" s="62">
        <f>'500 rader'!AK59*2</f>
        <v>1170</v>
      </c>
      <c r="AL59" s="62">
        <f>'500 rader'!AL59*2</f>
        <v>970</v>
      </c>
    </row>
    <row r="60" spans="1:38" ht="15.75" customHeight="1" x14ac:dyDescent="0.25">
      <c r="A60" s="8"/>
      <c r="B60" s="38" t="s">
        <v>4</v>
      </c>
      <c r="C60" s="38">
        <v>20</v>
      </c>
      <c r="D60" s="46">
        <v>159483</v>
      </c>
      <c r="E60" s="46">
        <v>308345</v>
      </c>
      <c r="F60" s="54">
        <f>'500 rader'!F60</f>
        <v>37</v>
      </c>
      <c r="G60" s="54">
        <f>'500 rader'!G60</f>
        <v>11</v>
      </c>
      <c r="H60" s="41">
        <f>'500 rader'!H60</f>
        <v>5184</v>
      </c>
      <c r="I60" s="42">
        <v>1000</v>
      </c>
      <c r="J60" s="79">
        <v>200</v>
      </c>
      <c r="K60" s="79">
        <v>470</v>
      </c>
      <c r="L60" s="79">
        <v>840</v>
      </c>
      <c r="M60" s="81">
        <v>350</v>
      </c>
      <c r="N60" s="79">
        <v>470</v>
      </c>
      <c r="O60" s="79">
        <v>470</v>
      </c>
      <c r="P60" s="79"/>
      <c r="Q60" s="91">
        <f>'500 rader'!Q60*2</f>
        <v>360</v>
      </c>
      <c r="R60" s="91">
        <f>'500 rader'!R60*2</f>
        <v>650</v>
      </c>
      <c r="S60" s="91">
        <f>'500 rader'!S60*2</f>
        <v>740</v>
      </c>
      <c r="T60" s="91">
        <f>'500 rader'!T60*2</f>
        <v>570</v>
      </c>
      <c r="U60" s="91">
        <f>'500 rader'!U60*2</f>
        <v>430</v>
      </c>
      <c r="V60" s="91">
        <f>'500 rader'!V60*2</f>
        <v>410</v>
      </c>
      <c r="W60" s="33"/>
      <c r="X60" s="82">
        <f>'500 rader'!X60</f>
        <v>5184</v>
      </c>
      <c r="Y60" s="33">
        <v>1000</v>
      </c>
      <c r="Z60" s="62">
        <v>14730</v>
      </c>
      <c r="AA60" s="62">
        <v>5276</v>
      </c>
      <c r="AB60" s="62">
        <v>12448</v>
      </c>
      <c r="AC60" s="62">
        <v>7636</v>
      </c>
      <c r="AD60" s="62">
        <v>178073</v>
      </c>
      <c r="AE60" s="62">
        <v>15074</v>
      </c>
      <c r="AF60" s="62"/>
      <c r="AG60" s="62">
        <f>'500 rader'!AG60*2</f>
        <v>8970</v>
      </c>
      <c r="AH60" s="62">
        <f>'500 rader'!AH60*2</f>
        <v>17490</v>
      </c>
      <c r="AI60" s="62">
        <f>'500 rader'!AI60*2</f>
        <v>26400</v>
      </c>
      <c r="AJ60" s="62">
        <f>'500 rader'!AJ60*2</f>
        <v>34320</v>
      </c>
      <c r="AK60" s="62">
        <f>'500 rader'!AK60*2</f>
        <v>53730</v>
      </c>
      <c r="AL60" s="62">
        <f>'500 rader'!AL60*2</f>
        <v>64330</v>
      </c>
    </row>
    <row r="61" spans="1:38" ht="15.75" customHeight="1" x14ac:dyDescent="0.25">
      <c r="A61" s="8"/>
      <c r="B61" s="38" t="s">
        <v>7</v>
      </c>
      <c r="C61" s="38">
        <v>21</v>
      </c>
      <c r="D61" s="46">
        <v>113496</v>
      </c>
      <c r="E61" s="46">
        <v>87456</v>
      </c>
      <c r="F61" s="54">
        <f>'500 rader'!F61</f>
        <v>38</v>
      </c>
      <c r="G61" s="54">
        <f>'500 rader'!G61</f>
        <v>10</v>
      </c>
      <c r="H61" s="41">
        <f>'500 rader'!H61</f>
        <v>648</v>
      </c>
      <c r="I61" s="42">
        <v>1000</v>
      </c>
      <c r="J61" s="79">
        <v>16</v>
      </c>
      <c r="K61" s="79">
        <v>0</v>
      </c>
      <c r="L61" s="79">
        <v>0</v>
      </c>
      <c r="M61" s="81">
        <v>0</v>
      </c>
      <c r="N61" s="79">
        <v>0</v>
      </c>
      <c r="O61" s="79">
        <v>0</v>
      </c>
      <c r="P61" s="79"/>
      <c r="Q61" s="91">
        <f>'500 rader'!Q61*2</f>
        <v>110</v>
      </c>
      <c r="R61" s="91">
        <f>'500 rader'!R61*2</f>
        <v>0</v>
      </c>
      <c r="S61" s="91">
        <f>'500 rader'!S61*2</f>
        <v>0</v>
      </c>
      <c r="T61" s="91">
        <f>'500 rader'!T61*2</f>
        <v>0</v>
      </c>
      <c r="U61" s="91">
        <f>'500 rader'!U61*2</f>
        <v>0</v>
      </c>
      <c r="V61" s="91">
        <f>'500 rader'!V61*2</f>
        <v>0</v>
      </c>
      <c r="W61" s="33"/>
      <c r="X61" s="82">
        <f>'500 rader'!X61</f>
        <v>648</v>
      </c>
      <c r="Y61" s="33">
        <v>1000</v>
      </c>
      <c r="Z61" s="62">
        <v>1470</v>
      </c>
      <c r="AA61" s="62">
        <v>3498</v>
      </c>
      <c r="AB61" s="62">
        <v>5736</v>
      </c>
      <c r="AC61" s="62">
        <v>4673</v>
      </c>
      <c r="AD61" s="62">
        <v>3632</v>
      </c>
      <c r="AE61" s="62">
        <v>2705</v>
      </c>
      <c r="AF61" s="62"/>
      <c r="AG61" s="62">
        <f>'500 rader'!AG61*2</f>
        <v>4710</v>
      </c>
      <c r="AH61" s="62">
        <f>'500 rader'!AH61*2</f>
        <v>13090</v>
      </c>
      <c r="AI61" s="62">
        <f>'500 rader'!AI61*2</f>
        <v>21050</v>
      </c>
      <c r="AJ61" s="62">
        <f>'500 rader'!AJ61*2</f>
        <v>32100</v>
      </c>
      <c r="AK61" s="62">
        <f>'500 rader'!AK61*2</f>
        <v>50210</v>
      </c>
      <c r="AL61" s="62">
        <f>'500 rader'!AL61*2</f>
        <v>3450</v>
      </c>
    </row>
    <row r="62" spans="1:38" ht="15.75" customHeight="1" x14ac:dyDescent="0.25">
      <c r="A62" s="8"/>
      <c r="B62" s="38" t="s">
        <v>5</v>
      </c>
      <c r="C62" s="38" t="s">
        <v>45</v>
      </c>
      <c r="D62" s="46">
        <v>517234</v>
      </c>
      <c r="E62" s="46">
        <v>160049</v>
      </c>
      <c r="F62" s="54">
        <f>'500 rader'!F62</f>
        <v>39</v>
      </c>
      <c r="G62" s="54">
        <f>'500 rader'!G62</f>
        <v>9</v>
      </c>
      <c r="H62" s="41">
        <f>'500 rader'!H62</f>
        <v>3456</v>
      </c>
      <c r="I62" s="42">
        <v>1000</v>
      </c>
      <c r="J62" s="79">
        <v>0</v>
      </c>
      <c r="K62" s="79">
        <v>0</v>
      </c>
      <c r="L62" s="79">
        <v>0</v>
      </c>
      <c r="M62" s="81">
        <v>0</v>
      </c>
      <c r="N62" s="79">
        <v>0</v>
      </c>
      <c r="O62" s="79">
        <v>0</v>
      </c>
      <c r="P62" s="79"/>
      <c r="Q62" s="91">
        <f>'500 rader'!Q62*2</f>
        <v>0</v>
      </c>
      <c r="R62" s="91">
        <f>'500 rader'!R62*2</f>
        <v>0</v>
      </c>
      <c r="S62" s="91">
        <f>'500 rader'!S62*2</f>
        <v>0</v>
      </c>
      <c r="T62" s="91">
        <f>'500 rader'!T62*2</f>
        <v>0</v>
      </c>
      <c r="U62" s="91">
        <f>'500 rader'!U62*2</f>
        <v>0</v>
      </c>
      <c r="V62" s="91">
        <f>'500 rader'!V62*2</f>
        <v>0</v>
      </c>
      <c r="W62" s="33"/>
      <c r="X62" s="82">
        <f>'500 rader'!X62</f>
        <v>3456</v>
      </c>
      <c r="Y62" s="33">
        <v>1000</v>
      </c>
      <c r="Z62" s="62">
        <v>8451</v>
      </c>
      <c r="AA62" s="62">
        <v>22862</v>
      </c>
      <c r="AB62" s="62">
        <v>9429</v>
      </c>
      <c r="AC62" s="62">
        <v>8749</v>
      </c>
      <c r="AD62" s="62">
        <v>8625</v>
      </c>
      <c r="AE62" s="62">
        <v>2578</v>
      </c>
      <c r="AF62" s="62"/>
      <c r="AG62" s="62">
        <f>'500 rader'!AG62*2</f>
        <v>31570</v>
      </c>
      <c r="AH62" s="62">
        <f>'500 rader'!AH62*2</f>
        <v>45040</v>
      </c>
      <c r="AI62" s="62">
        <f>'500 rader'!AI62*2</f>
        <v>53880</v>
      </c>
      <c r="AJ62" s="62">
        <f>'500 rader'!AJ62*2</f>
        <v>67390</v>
      </c>
      <c r="AK62" s="62">
        <f>'500 rader'!AK62*2</f>
        <v>80040</v>
      </c>
      <c r="AL62" s="62">
        <f>'500 rader'!AL62*2</f>
        <v>93210</v>
      </c>
    </row>
    <row r="63" spans="1:38" ht="15.75" customHeight="1" x14ac:dyDescent="0.25">
      <c r="A63" s="8"/>
      <c r="B63" s="38" t="s">
        <v>7</v>
      </c>
      <c r="C63" s="38">
        <v>22</v>
      </c>
      <c r="D63" s="46">
        <v>260573</v>
      </c>
      <c r="E63" s="46">
        <v>841878</v>
      </c>
      <c r="F63" s="54">
        <f>'500 rader'!F63</f>
        <v>35</v>
      </c>
      <c r="G63" s="54">
        <f>'500 rader'!G63</f>
        <v>11</v>
      </c>
      <c r="H63" s="41">
        <f>'500 rader'!H63</f>
        <v>9216</v>
      </c>
      <c r="I63" s="42">
        <v>1000</v>
      </c>
      <c r="J63" s="79">
        <v>395</v>
      </c>
      <c r="K63" s="79">
        <v>812</v>
      </c>
      <c r="L63" s="79">
        <v>632</v>
      </c>
      <c r="M63" s="81">
        <v>948</v>
      </c>
      <c r="N63" s="79">
        <v>733</v>
      </c>
      <c r="O63" s="79">
        <v>1229</v>
      </c>
      <c r="P63" s="79"/>
      <c r="Q63" s="91">
        <f>'500 rader'!Q63*2</f>
        <v>570</v>
      </c>
      <c r="R63" s="91">
        <f>'500 rader'!R63*2</f>
        <v>700</v>
      </c>
      <c r="S63" s="91">
        <f>'500 rader'!S63*2</f>
        <v>850</v>
      </c>
      <c r="T63" s="91">
        <f>'500 rader'!T63*2</f>
        <v>1080</v>
      </c>
      <c r="U63" s="91">
        <f>'500 rader'!U63*2</f>
        <v>1060</v>
      </c>
      <c r="V63" s="91">
        <f>'500 rader'!V63*2</f>
        <v>1180</v>
      </c>
      <c r="W63" s="33"/>
      <c r="X63" s="82">
        <f>'500 rader'!X63</f>
        <v>9216</v>
      </c>
      <c r="Y63" s="33">
        <v>1000</v>
      </c>
      <c r="Z63" s="62">
        <v>8288</v>
      </c>
      <c r="AA63" s="62">
        <v>9618</v>
      </c>
      <c r="AB63" s="62">
        <v>273326</v>
      </c>
      <c r="AC63" s="62">
        <v>10193</v>
      </c>
      <c r="AD63" s="62">
        <v>17095</v>
      </c>
      <c r="AE63" s="62">
        <v>7418</v>
      </c>
      <c r="AF63" s="62"/>
      <c r="AG63" s="62">
        <f>'500 rader'!AG63*2</f>
        <v>30150</v>
      </c>
      <c r="AH63" s="62">
        <f>'500 rader'!AH63*2</f>
        <v>32340</v>
      </c>
      <c r="AI63" s="62">
        <f>'500 rader'!AI63*2</f>
        <v>36020</v>
      </c>
      <c r="AJ63" s="62">
        <f>'500 rader'!AJ63*2</f>
        <v>41940</v>
      </c>
      <c r="AK63" s="62">
        <f>'500 rader'!AK63*2</f>
        <v>50030</v>
      </c>
      <c r="AL63" s="62">
        <f>'500 rader'!AL63*2</f>
        <v>56120</v>
      </c>
    </row>
    <row r="64" spans="1:38" ht="15.75" customHeight="1" x14ac:dyDescent="0.25">
      <c r="A64" s="8"/>
      <c r="B64" s="38" t="s">
        <v>5</v>
      </c>
      <c r="C64" s="38" t="s">
        <v>46</v>
      </c>
      <c r="D64" s="46">
        <v>729283</v>
      </c>
      <c r="E64" s="46">
        <v>765593</v>
      </c>
      <c r="F64" s="54">
        <f>'500 rader'!F64</f>
        <v>38</v>
      </c>
      <c r="G64" s="54">
        <f>'500 rader'!G64</f>
        <v>9</v>
      </c>
      <c r="H64" s="41">
        <f>'500 rader'!H64</f>
        <v>6144</v>
      </c>
      <c r="I64" s="42">
        <v>1000</v>
      </c>
      <c r="J64" s="79">
        <v>0</v>
      </c>
      <c r="K64" s="79">
        <v>0</v>
      </c>
      <c r="L64" s="79">
        <v>0</v>
      </c>
      <c r="M64" s="81">
        <v>0</v>
      </c>
      <c r="N64" s="79">
        <v>0</v>
      </c>
      <c r="O64" s="79">
        <v>0</v>
      </c>
      <c r="P64" s="79"/>
      <c r="Q64" s="91">
        <f>'500 rader'!Q64*2</f>
        <v>0</v>
      </c>
      <c r="R64" s="91">
        <f>'500 rader'!R64*2</f>
        <v>0</v>
      </c>
      <c r="S64" s="91">
        <f>'500 rader'!S64*2</f>
        <v>0</v>
      </c>
      <c r="T64" s="91">
        <f>'500 rader'!T64*2</f>
        <v>0</v>
      </c>
      <c r="U64" s="91">
        <f>'500 rader'!U64*2</f>
        <v>0</v>
      </c>
      <c r="V64" s="91">
        <f>'500 rader'!V64*2</f>
        <v>0</v>
      </c>
      <c r="W64" s="33"/>
      <c r="X64" s="82">
        <f>'500 rader'!X64</f>
        <v>6144</v>
      </c>
      <c r="Y64" s="33">
        <v>1000</v>
      </c>
      <c r="Z64" s="79">
        <v>8318</v>
      </c>
      <c r="AA64" s="79">
        <v>23335</v>
      </c>
      <c r="AB64" s="79">
        <v>25851</v>
      </c>
      <c r="AC64" s="81">
        <v>28935</v>
      </c>
      <c r="AD64" s="79">
        <v>55793</v>
      </c>
      <c r="AE64" s="79">
        <v>13654</v>
      </c>
      <c r="AF64" s="79"/>
      <c r="AG64" s="62">
        <f>'500 rader'!AG64*2</f>
        <v>54180</v>
      </c>
      <c r="AH64" s="62">
        <f>'500 rader'!AH64*2</f>
        <v>60530</v>
      </c>
      <c r="AI64" s="62">
        <f>'500 rader'!AI64*2</f>
        <v>72710</v>
      </c>
      <c r="AJ64" s="62">
        <f>'500 rader'!AJ64*2</f>
        <v>86270</v>
      </c>
      <c r="AK64" s="62">
        <f>'500 rader'!AK64*2</f>
        <v>108530</v>
      </c>
      <c r="AL64" s="62">
        <f>'500 rader'!AL64*2</f>
        <v>125810</v>
      </c>
    </row>
    <row r="65" spans="1:38" ht="15.75" customHeight="1" x14ac:dyDescent="0.25">
      <c r="A65" s="8"/>
      <c r="B65" s="38" t="s">
        <v>6</v>
      </c>
      <c r="C65" s="38" t="s">
        <v>47</v>
      </c>
      <c r="D65" s="46">
        <v>568311</v>
      </c>
      <c r="E65" s="46">
        <v>231879</v>
      </c>
      <c r="F65" s="54">
        <f>'500 rader'!F65</f>
        <v>35</v>
      </c>
      <c r="G65" s="54">
        <f>'500 rader'!G65</f>
        <v>10</v>
      </c>
      <c r="H65" s="41">
        <f>'500 rader'!H65</f>
        <v>4608</v>
      </c>
      <c r="I65" s="42">
        <v>1000</v>
      </c>
      <c r="J65" s="79">
        <v>118</v>
      </c>
      <c r="K65" s="79">
        <v>0</v>
      </c>
      <c r="L65" s="79">
        <v>177</v>
      </c>
      <c r="M65" s="81">
        <v>118</v>
      </c>
      <c r="N65" s="79">
        <v>118</v>
      </c>
      <c r="O65" s="79">
        <v>118</v>
      </c>
      <c r="P65" s="79"/>
      <c r="Q65" s="91">
        <f>'500 rader'!Q65*2</f>
        <v>30</v>
      </c>
      <c r="R65" s="91">
        <f>'500 rader'!R65*2</f>
        <v>50</v>
      </c>
      <c r="S65" s="91">
        <f>'500 rader'!S65*2</f>
        <v>70</v>
      </c>
      <c r="T65" s="91">
        <f>'500 rader'!T65*2</f>
        <v>100</v>
      </c>
      <c r="U65" s="91">
        <f>'500 rader'!U65*2</f>
        <v>140</v>
      </c>
      <c r="V65" s="91">
        <f>'500 rader'!V65*2</f>
        <v>120</v>
      </c>
      <c r="W65" s="33"/>
      <c r="X65" s="82">
        <f>'500 rader'!X65</f>
        <v>4608</v>
      </c>
      <c r="Y65" s="33">
        <v>1000</v>
      </c>
      <c r="Z65" s="62">
        <v>14986</v>
      </c>
      <c r="AA65" s="62">
        <v>16126</v>
      </c>
      <c r="AB65" s="62">
        <v>595041</v>
      </c>
      <c r="AC65" s="62">
        <v>39822</v>
      </c>
      <c r="AD65" s="62">
        <v>616712</v>
      </c>
      <c r="AE65" s="62">
        <v>60086</v>
      </c>
      <c r="AF65" s="62"/>
      <c r="AG65" s="62">
        <f>'500 rader'!AG65*2</f>
        <v>38230</v>
      </c>
      <c r="AH65" s="62">
        <f>'500 rader'!AH65*2</f>
        <v>66450</v>
      </c>
      <c r="AI65" s="62">
        <f>'500 rader'!AI65*2</f>
        <v>102910</v>
      </c>
      <c r="AJ65" s="62">
        <f>'500 rader'!AJ65*2</f>
        <v>132820</v>
      </c>
      <c r="AK65" s="62">
        <f>'500 rader'!AK65*2</f>
        <v>203860</v>
      </c>
      <c r="AL65" s="62">
        <f>'500 rader'!AL65*2</f>
        <v>254810</v>
      </c>
    </row>
    <row r="66" spans="1:38" ht="15.75" customHeight="1" x14ac:dyDescent="0.25">
      <c r="A66" s="8"/>
      <c r="B66" s="38" t="str">
        <f>'500 rader'!B66</f>
        <v>Stryk</v>
      </c>
      <c r="C66" s="38">
        <f>'500 rader'!C66</f>
        <v>23</v>
      </c>
      <c r="D66" s="46">
        <f>'500 rader'!D66</f>
        <v>26830</v>
      </c>
      <c r="E66" s="46">
        <f>'500 rader'!E66</f>
        <v>13117</v>
      </c>
      <c r="F66" s="54">
        <f>'500 rader'!F66</f>
        <v>34</v>
      </c>
      <c r="G66" s="54">
        <f>'500 rader'!G66</f>
        <v>11</v>
      </c>
      <c r="H66" s="41">
        <f>'500 rader'!H66</f>
        <v>6912</v>
      </c>
      <c r="I66" s="42">
        <v>1000</v>
      </c>
      <c r="J66" s="79">
        <v>104</v>
      </c>
      <c r="K66" s="79">
        <v>52</v>
      </c>
      <c r="L66" s="79">
        <v>78</v>
      </c>
      <c r="M66" s="81">
        <v>0</v>
      </c>
      <c r="N66" s="79">
        <v>0</v>
      </c>
      <c r="O66" s="79">
        <v>0</v>
      </c>
      <c r="P66" s="79"/>
      <c r="Q66" s="91">
        <f>'500 rader'!Q66*2</f>
        <v>40</v>
      </c>
      <c r="R66" s="91">
        <f>'500 rader'!R66*2</f>
        <v>50</v>
      </c>
      <c r="S66" s="91">
        <f>'500 rader'!S66*2</f>
        <v>70</v>
      </c>
      <c r="T66" s="91">
        <f>'500 rader'!T66*2</f>
        <v>0</v>
      </c>
      <c r="U66" s="91">
        <f>'500 rader'!U66*2</f>
        <v>0</v>
      </c>
      <c r="V66" s="91">
        <f>'500 rader'!V66*2</f>
        <v>0</v>
      </c>
      <c r="W66" s="33"/>
      <c r="X66" s="82">
        <f>'500 rader'!X66</f>
        <v>6912</v>
      </c>
      <c r="Y66" s="33">
        <v>1000</v>
      </c>
      <c r="Z66" s="62">
        <v>3598</v>
      </c>
      <c r="AA66" s="62">
        <v>29392</v>
      </c>
      <c r="AB66" s="62">
        <v>338</v>
      </c>
      <c r="AC66" s="62">
        <v>234</v>
      </c>
      <c r="AD66" s="62">
        <v>440</v>
      </c>
      <c r="AE66" s="62">
        <v>544</v>
      </c>
      <c r="AF66" s="62"/>
      <c r="AG66" s="62">
        <f>'500 rader'!AG66*2</f>
        <v>12830</v>
      </c>
      <c r="AH66" s="62">
        <f>'500 rader'!AH66*2</f>
        <v>17310</v>
      </c>
      <c r="AI66" s="62">
        <f>'500 rader'!AI66*2</f>
        <v>920</v>
      </c>
      <c r="AJ66" s="62">
        <f>'500 rader'!AJ66*2</f>
        <v>560</v>
      </c>
      <c r="AK66" s="62">
        <f>'500 rader'!AK66*2</f>
        <v>410</v>
      </c>
      <c r="AL66" s="62">
        <f>'500 rader'!AL66*2</f>
        <v>260</v>
      </c>
    </row>
    <row r="67" spans="1:38" ht="15.75" customHeight="1" x14ac:dyDescent="0.25">
      <c r="A67" s="8"/>
      <c r="B67" s="38" t="str">
        <f>'500 rader'!B67</f>
        <v xml:space="preserve">Europa </v>
      </c>
      <c r="C67" s="38" t="str">
        <f>'500 rader'!C67</f>
        <v>23B</v>
      </c>
      <c r="D67" s="46">
        <f>'500 rader'!D67</f>
        <v>46382</v>
      </c>
      <c r="E67" s="46">
        <f>'500 rader'!E67</f>
        <v>110907</v>
      </c>
      <c r="F67" s="54">
        <f>'500 rader'!F67</f>
        <v>28</v>
      </c>
      <c r="G67" s="54">
        <f>'500 rader'!G67</f>
        <v>12</v>
      </c>
      <c r="H67" s="41">
        <f>'500 rader'!H67</f>
        <v>5184</v>
      </c>
      <c r="I67" s="42">
        <v>1000</v>
      </c>
      <c r="J67" s="79">
        <v>674</v>
      </c>
      <c r="K67" s="79">
        <v>914</v>
      </c>
      <c r="L67" s="79">
        <v>824</v>
      </c>
      <c r="M67" s="79">
        <v>1024</v>
      </c>
      <c r="N67" s="81">
        <v>694</v>
      </c>
      <c r="O67" s="79">
        <v>804</v>
      </c>
      <c r="P67" s="79"/>
      <c r="Q67" s="91">
        <f>'500 rader'!Q67*2</f>
        <v>750</v>
      </c>
      <c r="R67" s="91">
        <f>'500 rader'!R67*2</f>
        <v>1240</v>
      </c>
      <c r="S67" s="91">
        <f>'500 rader'!S67*2</f>
        <v>1520</v>
      </c>
      <c r="T67" s="91">
        <f>'500 rader'!T67*2</f>
        <v>1710</v>
      </c>
      <c r="U67" s="91">
        <f>'500 rader'!U67*2</f>
        <v>740</v>
      </c>
      <c r="V67" s="91">
        <f>'500 rader'!V67*2</f>
        <v>670</v>
      </c>
      <c r="W67" s="33"/>
      <c r="X67" s="82">
        <f>'500 rader'!X67</f>
        <v>5184</v>
      </c>
      <c r="Y67" s="33">
        <v>1000</v>
      </c>
      <c r="Z67" s="62">
        <v>49500</v>
      </c>
      <c r="AA67" s="62">
        <v>50478</v>
      </c>
      <c r="AB67" s="62">
        <v>8090</v>
      </c>
      <c r="AC67" s="62">
        <v>15682</v>
      </c>
      <c r="AD67" s="62">
        <v>6542</v>
      </c>
      <c r="AE67" s="62">
        <v>8710</v>
      </c>
      <c r="AF67" s="62"/>
      <c r="AG67" s="62">
        <f>'500 rader'!AG67*2</f>
        <v>5970</v>
      </c>
      <c r="AH67" s="62">
        <f>'500 rader'!AH67*2</f>
        <v>12460</v>
      </c>
      <c r="AI67" s="62">
        <f>'500 rader'!AI67*2</f>
        <v>18600</v>
      </c>
      <c r="AJ67" s="62">
        <f>'500 rader'!AJ67*2</f>
        <v>26700</v>
      </c>
      <c r="AK67" s="62">
        <f>'500 rader'!AK67*2</f>
        <v>38230</v>
      </c>
      <c r="AL67" s="62">
        <f>'500 rader'!AL67*2</f>
        <v>8950</v>
      </c>
    </row>
    <row r="68" spans="1:38" ht="15.75" customHeight="1" x14ac:dyDescent="0.25">
      <c r="A68" s="8"/>
      <c r="B68" s="38" t="str">
        <f>'500 rader'!B68</f>
        <v xml:space="preserve">Europa </v>
      </c>
      <c r="C68" s="38" t="str">
        <f>'500 rader'!C68</f>
        <v>24A</v>
      </c>
      <c r="D68" s="46">
        <f>'500 rader'!D68</f>
        <v>83843</v>
      </c>
      <c r="E68" s="46">
        <f>'500 rader'!E68</f>
        <v>46167</v>
      </c>
      <c r="F68" s="54">
        <f>'500 rader'!F68</f>
        <v>35</v>
      </c>
      <c r="G68" s="54">
        <f>'500 rader'!G68</f>
        <v>13</v>
      </c>
      <c r="H68" s="41">
        <f>'500 rader'!H68</f>
        <v>7776</v>
      </c>
      <c r="I68" s="42">
        <v>1000</v>
      </c>
      <c r="J68" s="62">
        <v>3762</v>
      </c>
      <c r="K68" s="62">
        <v>4091</v>
      </c>
      <c r="L68" s="62">
        <v>87446</v>
      </c>
      <c r="M68" s="62">
        <v>1536</v>
      </c>
      <c r="N68" s="62">
        <v>1630</v>
      </c>
      <c r="O68" s="62">
        <v>1818</v>
      </c>
      <c r="P68" s="62"/>
      <c r="Q68" s="91">
        <f>'500 rader'!Q68*2</f>
        <v>9300</v>
      </c>
      <c r="R68" s="91">
        <f>'500 rader'!R68*2</f>
        <v>22970</v>
      </c>
      <c r="S68" s="91">
        <f>'500 rader'!S68*2</f>
        <v>32560</v>
      </c>
      <c r="T68" s="91">
        <f>'500 rader'!T68*2</f>
        <v>2820</v>
      </c>
      <c r="U68" s="91">
        <f>'500 rader'!U68*2</f>
        <v>2760</v>
      </c>
      <c r="V68" s="91">
        <f>'500 rader'!V68*2</f>
        <v>2180</v>
      </c>
      <c r="W68" s="33"/>
      <c r="X68" s="82">
        <f>'500 rader'!X68</f>
        <v>7776</v>
      </c>
      <c r="Y68" s="33">
        <v>1000</v>
      </c>
      <c r="Z68" s="62">
        <v>2837</v>
      </c>
      <c r="AA68" s="62">
        <v>88718</v>
      </c>
      <c r="AB68" s="62">
        <v>88633</v>
      </c>
      <c r="AC68" s="62">
        <v>2743</v>
      </c>
      <c r="AD68" s="62">
        <v>3574</v>
      </c>
      <c r="AE68" s="62">
        <v>2508</v>
      </c>
      <c r="AF68" s="62"/>
      <c r="AG68" s="62">
        <f>'500 rader'!AG68*2</f>
        <v>9300</v>
      </c>
      <c r="AH68" s="62">
        <f>'500 rader'!AH68*2</f>
        <v>22970</v>
      </c>
      <c r="AI68" s="62">
        <f>'500 rader'!AI68*2</f>
        <v>32560</v>
      </c>
      <c r="AJ68" s="62">
        <f>'500 rader'!AJ68*2</f>
        <v>2820</v>
      </c>
      <c r="AK68" s="62">
        <f>'500 rader'!AK68*2</f>
        <v>2760</v>
      </c>
      <c r="AL68" s="62">
        <f>'500 rader'!AL68*2</f>
        <v>2180</v>
      </c>
    </row>
    <row r="69" spans="1:38" ht="15.75" customHeight="1" x14ac:dyDescent="0.25">
      <c r="A69" s="8"/>
      <c r="B69" s="38" t="str">
        <f>'500 rader'!B69</f>
        <v>Stryk</v>
      </c>
      <c r="C69" s="38">
        <f>'500 rader'!C69</f>
        <v>24</v>
      </c>
      <c r="D69" s="46">
        <f>'500 rader'!D69</f>
        <v>21112</v>
      </c>
      <c r="E69" s="46">
        <f>'500 rader'!E69</f>
        <v>10508</v>
      </c>
      <c r="F69" s="54">
        <f>'500 rader'!F69</f>
        <v>33</v>
      </c>
      <c r="G69" s="54">
        <f>'500 rader'!G69</f>
        <v>11</v>
      </c>
      <c r="H69" s="41">
        <f>'500 rader'!H69</f>
        <v>7776</v>
      </c>
      <c r="I69" s="42">
        <v>1000</v>
      </c>
      <c r="J69" s="91">
        <v>18</v>
      </c>
      <c r="K69" s="91">
        <v>0</v>
      </c>
      <c r="L69" s="91">
        <v>0</v>
      </c>
      <c r="M69" s="91">
        <v>0</v>
      </c>
      <c r="N69" s="91">
        <v>0</v>
      </c>
      <c r="O69" s="91">
        <v>0</v>
      </c>
      <c r="P69" s="91"/>
      <c r="Q69" s="91">
        <f>'500 rader'!Q69*2</f>
        <v>60</v>
      </c>
      <c r="R69" s="91">
        <f>'500 rader'!R69*2</f>
        <v>0</v>
      </c>
      <c r="S69" s="91">
        <f>'500 rader'!S69*2</f>
        <v>0</v>
      </c>
      <c r="T69" s="91">
        <f>'500 rader'!T69*2</f>
        <v>0</v>
      </c>
      <c r="U69" s="91">
        <f>'500 rader'!U69*2</f>
        <v>0</v>
      </c>
      <c r="V69" s="91">
        <f>'500 rader'!V69*2</f>
        <v>0</v>
      </c>
      <c r="W69" s="33"/>
      <c r="X69" s="82">
        <f>'500 rader'!X69</f>
        <v>7776</v>
      </c>
      <c r="Y69" s="33">
        <v>1000</v>
      </c>
      <c r="Z69" s="62">
        <v>1178</v>
      </c>
      <c r="AA69" s="62">
        <v>542</v>
      </c>
      <c r="AB69" s="62">
        <v>1052</v>
      </c>
      <c r="AC69" s="62">
        <v>634</v>
      </c>
      <c r="AD69" s="62">
        <v>344</v>
      </c>
      <c r="AE69" s="62">
        <v>362</v>
      </c>
      <c r="AF69" s="62"/>
      <c r="AG69" s="62">
        <f>'500 rader'!AG69*2</f>
        <v>6820</v>
      </c>
      <c r="AH69" s="62">
        <f>'500 rader'!AH69*2</f>
        <v>760</v>
      </c>
      <c r="AI69" s="62">
        <f>'500 rader'!AI69*2</f>
        <v>520</v>
      </c>
      <c r="AJ69" s="62">
        <f>'500 rader'!AJ69*2</f>
        <v>360</v>
      </c>
      <c r="AK69" s="62">
        <f>'500 rader'!AK69*2</f>
        <v>220</v>
      </c>
      <c r="AL69" s="62">
        <f>'500 rader'!AL69*2</f>
        <v>230</v>
      </c>
    </row>
    <row r="70" spans="1:38" ht="15.75" customHeight="1" x14ac:dyDescent="0.25">
      <c r="A70" s="8"/>
      <c r="B70" s="38" t="str">
        <f>'500 rader'!B70</f>
        <v>Europa</v>
      </c>
      <c r="C70" s="38" t="str">
        <f>'500 rader'!C70</f>
        <v>24B</v>
      </c>
      <c r="D70" s="46">
        <f>'500 rader'!D70</f>
        <v>3061686</v>
      </c>
      <c r="E70" s="46">
        <f>'500 rader'!E70</f>
        <v>3061686</v>
      </c>
      <c r="F70" s="54">
        <f>'500 rader'!F70</f>
        <v>39</v>
      </c>
      <c r="G70" s="54">
        <f>'500 rader'!G70</f>
        <v>10</v>
      </c>
      <c r="H70" s="41">
        <f>'500 rader'!H70</f>
        <v>5184</v>
      </c>
      <c r="I70" s="42">
        <v>1000</v>
      </c>
      <c r="J70" s="91">
        <v>0</v>
      </c>
      <c r="K70" s="91">
        <v>0</v>
      </c>
      <c r="L70" s="91">
        <v>0</v>
      </c>
      <c r="M70" s="91">
        <v>0</v>
      </c>
      <c r="N70" s="91">
        <v>1125</v>
      </c>
      <c r="O70" s="91">
        <v>750</v>
      </c>
      <c r="P70" s="91"/>
      <c r="Q70" s="91">
        <f>'500 rader'!Q70*2</f>
        <v>80</v>
      </c>
      <c r="R70" s="91">
        <f>'500 rader'!R70*2</f>
        <v>150</v>
      </c>
      <c r="S70" s="91">
        <f>'500 rader'!S70*2</f>
        <v>230</v>
      </c>
      <c r="T70" s="91">
        <f>'500 rader'!T70*2</f>
        <v>320</v>
      </c>
      <c r="U70" s="91">
        <f>'500 rader'!U70*2</f>
        <v>500</v>
      </c>
      <c r="V70" s="91">
        <f>'500 rader'!V70*2</f>
        <v>620</v>
      </c>
      <c r="W70" s="33"/>
      <c r="X70" s="82">
        <f>'500 rader'!X70</f>
        <v>5184</v>
      </c>
      <c r="Y70" s="33">
        <v>1000</v>
      </c>
      <c r="Z70" s="62">
        <v>1500</v>
      </c>
      <c r="AA70" s="62">
        <v>14328</v>
      </c>
      <c r="AB70" s="62">
        <v>16427</v>
      </c>
      <c r="AC70" s="62">
        <v>21604</v>
      </c>
      <c r="AD70" s="62">
        <v>28885</v>
      </c>
      <c r="AE70" s="62">
        <v>111701</v>
      </c>
      <c r="AF70" s="62"/>
      <c r="AG70" s="62">
        <f>'500 rader'!AG70*2</f>
        <v>25400</v>
      </c>
      <c r="AH70" s="62">
        <f>'500 rader'!AH70*2</f>
        <v>49720</v>
      </c>
      <c r="AI70" s="62">
        <f>'500 rader'!AI70*2</f>
        <v>74370</v>
      </c>
      <c r="AJ70" s="62">
        <f>'500 rader'!AJ70*2</f>
        <v>104330</v>
      </c>
      <c r="AK70" s="62">
        <f>'500 rader'!AK70*2</f>
        <v>155610</v>
      </c>
      <c r="AL70" s="62">
        <f>'500 rader'!AL70*2</f>
        <v>192360</v>
      </c>
    </row>
    <row r="71" spans="1:38" ht="15.75" customHeight="1" x14ac:dyDescent="0.25">
      <c r="A71" s="8"/>
      <c r="B71" s="38" t="str">
        <f>'500 rader'!B71</f>
        <v>Stryk</v>
      </c>
      <c r="C71" s="38">
        <f>'500 rader'!C71</f>
        <v>25</v>
      </c>
      <c r="D71" s="46">
        <f>'500 rader'!D71</f>
        <v>2773697</v>
      </c>
      <c r="E71" s="46">
        <f>'500 rader'!E71</f>
        <v>1367604</v>
      </c>
      <c r="F71" s="54">
        <f>'500 rader'!F71</f>
        <v>37</v>
      </c>
      <c r="G71" s="54">
        <f>'500 rader'!G71</f>
        <v>10</v>
      </c>
      <c r="H71" s="41">
        <f>'500 rader'!H71</f>
        <v>4608</v>
      </c>
      <c r="I71" s="42">
        <v>1000</v>
      </c>
      <c r="J71" s="91">
        <v>127</v>
      </c>
      <c r="K71" s="91">
        <v>381</v>
      </c>
      <c r="L71" s="91">
        <v>381</v>
      </c>
      <c r="M71" s="91">
        <v>254</v>
      </c>
      <c r="N71" s="91">
        <v>0</v>
      </c>
      <c r="O71" s="91">
        <v>0</v>
      </c>
      <c r="P71" s="91"/>
      <c r="Q71" s="91">
        <f>'500 rader'!Q71*2</f>
        <v>120</v>
      </c>
      <c r="R71" s="91">
        <f>'500 rader'!R71*2</f>
        <v>180</v>
      </c>
      <c r="S71" s="91">
        <f>'500 rader'!S71*2</f>
        <v>250</v>
      </c>
      <c r="T71" s="91">
        <f>'500 rader'!T71*2</f>
        <v>200</v>
      </c>
      <c r="U71" s="91">
        <f>'500 rader'!U71*2</f>
        <v>150</v>
      </c>
      <c r="V71" s="91">
        <f>'500 rader'!V71*2</f>
        <v>190</v>
      </c>
      <c r="W71" s="33"/>
      <c r="X71" s="82">
        <f>'500 rader'!X71</f>
        <v>9216</v>
      </c>
      <c r="Y71" s="33">
        <v>1000</v>
      </c>
      <c r="Z71" s="62">
        <v>18195</v>
      </c>
      <c r="AA71" s="62">
        <v>4598</v>
      </c>
      <c r="AB71" s="62">
        <v>20964</v>
      </c>
      <c r="AC71" s="62">
        <v>22184</v>
      </c>
      <c r="AD71" s="62">
        <v>57410</v>
      </c>
      <c r="AE71" s="62">
        <v>2793797</v>
      </c>
      <c r="AF71" s="62"/>
      <c r="AG71" s="62">
        <f>'500 rader'!AG71*2</f>
        <v>64720</v>
      </c>
      <c r="AH71" s="62">
        <f>'500 rader'!AH71*2</f>
        <v>94740</v>
      </c>
      <c r="AI71" s="62">
        <f>'500 rader'!AI71*2</f>
        <v>124490</v>
      </c>
      <c r="AJ71" s="62">
        <f>'500 rader'!AJ71*2</f>
        <v>159740</v>
      </c>
      <c r="AK71" s="62">
        <f>'500 rader'!AK71*2</f>
        <v>214210</v>
      </c>
      <c r="AL71" s="62">
        <f>'500 rader'!AL71*2</f>
        <v>252860</v>
      </c>
    </row>
    <row r="72" spans="1:38" ht="15.75" customHeight="1" x14ac:dyDescent="0.25">
      <c r="A72" s="8"/>
      <c r="B72" s="38" t="str">
        <f>'500 rader'!B72</f>
        <v xml:space="preserve">Europa </v>
      </c>
      <c r="C72" s="38" t="str">
        <f>'500 rader'!C72</f>
        <v>25A</v>
      </c>
      <c r="D72" s="46">
        <f>'500 rader'!D72</f>
        <v>7086</v>
      </c>
      <c r="E72" s="46">
        <f>'500 rader'!E72</f>
        <v>6711</v>
      </c>
      <c r="F72" s="54">
        <f>'500 rader'!F72</f>
        <v>30</v>
      </c>
      <c r="G72" s="54">
        <f>'500 rader'!G72</f>
        <v>12</v>
      </c>
      <c r="H72" s="41">
        <f>'500 rader'!H72</f>
        <v>6912</v>
      </c>
      <c r="I72" s="42">
        <v>1000</v>
      </c>
      <c r="J72" s="91">
        <v>122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/>
      <c r="Q72" s="91">
        <f>'500 rader'!Q72*2</f>
        <v>70</v>
      </c>
      <c r="R72" s="91">
        <f>'500 rader'!R72*2</f>
        <v>0</v>
      </c>
      <c r="S72" s="91">
        <f>'500 rader'!S72*2</f>
        <v>0</v>
      </c>
      <c r="T72" s="91">
        <f>'500 rader'!T72*2</f>
        <v>0</v>
      </c>
      <c r="U72" s="91">
        <f>'500 rader'!U72*2</f>
        <v>0</v>
      </c>
      <c r="V72" s="91">
        <f>'500 rader'!V72*2</f>
        <v>0</v>
      </c>
      <c r="W72" s="33"/>
      <c r="X72" s="82">
        <f>'500 rader'!X72</f>
        <v>6912</v>
      </c>
      <c r="Y72" s="33">
        <v>1000</v>
      </c>
      <c r="Z72" s="62">
        <v>854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/>
      <c r="AG72" s="62">
        <f>'500 rader'!AG72*2</f>
        <v>2560</v>
      </c>
      <c r="AH72" s="62">
        <f>'500 rader'!AH72*2</f>
        <v>180</v>
      </c>
      <c r="AI72" s="62">
        <f>'500 rader'!AI72*2</f>
        <v>30</v>
      </c>
      <c r="AJ72" s="62">
        <f>'500 rader'!AJ72*2</f>
        <v>0</v>
      </c>
      <c r="AK72" s="62">
        <f>'500 rader'!AK72*2</f>
        <v>0</v>
      </c>
      <c r="AL72" s="62">
        <f>'500 rader'!AL72*2</f>
        <v>0</v>
      </c>
    </row>
    <row r="73" spans="1:38" ht="15.75" customHeight="1" x14ac:dyDescent="0.25">
      <c r="A73" s="8"/>
      <c r="B73" s="38" t="str">
        <f>'500 rader'!B73</f>
        <v>Stryk</v>
      </c>
      <c r="C73" s="38">
        <f>'500 rader'!C73</f>
        <v>26</v>
      </c>
      <c r="D73" s="46">
        <f>'500 rader'!D73</f>
        <v>3047394</v>
      </c>
      <c r="E73" s="46">
        <f>'500 rader'!E73</f>
        <v>3047394</v>
      </c>
      <c r="F73" s="54">
        <f>'500 rader'!F73</f>
        <v>36</v>
      </c>
      <c r="G73" s="54">
        <f>'500 rader'!G73</f>
        <v>7</v>
      </c>
      <c r="H73" s="41">
        <f>'500 rader'!H73</f>
        <v>3072</v>
      </c>
      <c r="I73" s="42">
        <v>1000</v>
      </c>
      <c r="J73" s="79">
        <v>0</v>
      </c>
      <c r="K73" s="79">
        <v>0</v>
      </c>
      <c r="L73" s="79">
        <v>0</v>
      </c>
      <c r="M73" s="81">
        <v>0</v>
      </c>
      <c r="N73" s="79">
        <v>0</v>
      </c>
      <c r="O73" s="79">
        <v>0</v>
      </c>
      <c r="P73" s="79"/>
      <c r="Q73" s="81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33"/>
      <c r="X73" s="82">
        <f>'500 rader'!X73</f>
        <v>6144</v>
      </c>
      <c r="Y73" s="33">
        <v>1000</v>
      </c>
      <c r="Z73" s="62">
        <v>6438</v>
      </c>
      <c r="AA73" s="62">
        <v>7436</v>
      </c>
      <c r="AB73" s="62">
        <v>7078</v>
      </c>
      <c r="AC73" s="62">
        <v>10636</v>
      </c>
      <c r="AD73" s="62">
        <v>20464</v>
      </c>
      <c r="AE73" s="62">
        <v>10674</v>
      </c>
      <c r="AF73" s="62"/>
      <c r="AG73" s="62">
        <f>'500 rader'!AG73*2</f>
        <v>35470</v>
      </c>
      <c r="AH73" s="62">
        <f>'500 rader'!AH73*2</f>
        <v>20670</v>
      </c>
      <c r="AI73" s="62">
        <f>'500 rader'!AI73*2</f>
        <v>62960</v>
      </c>
      <c r="AJ73" s="62">
        <f>'500 rader'!AJ73*2</f>
        <v>81500</v>
      </c>
      <c r="AK73" s="62">
        <f>'500 rader'!AK73*2</f>
        <v>112420</v>
      </c>
      <c r="AL73" s="62">
        <f>'500 rader'!AL73*2</f>
        <v>134390</v>
      </c>
    </row>
    <row r="74" spans="1:38" ht="15.75" customHeight="1" x14ac:dyDescent="0.25">
      <c r="A74" s="8"/>
      <c r="B74" s="38"/>
      <c r="C74" s="38"/>
      <c r="D74" s="47"/>
      <c r="E74" s="47"/>
      <c r="F74" s="55"/>
      <c r="G74" s="55"/>
      <c r="H74" s="38"/>
      <c r="I74" s="39"/>
      <c r="J74" s="83"/>
      <c r="K74" s="83"/>
      <c r="L74" s="79"/>
      <c r="M74" s="81"/>
      <c r="N74" s="83"/>
      <c r="O74" s="79"/>
      <c r="P74" s="79"/>
      <c r="Q74" s="81"/>
      <c r="R74" s="82"/>
      <c r="S74" s="82"/>
      <c r="T74" s="82"/>
      <c r="U74" s="82"/>
      <c r="V74" s="82"/>
      <c r="W74" s="33"/>
      <c r="X74" s="82"/>
      <c r="Y74" s="33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</row>
    <row r="75" spans="1:38" x14ac:dyDescent="0.25">
      <c r="A75" s="4"/>
      <c r="B75" s="5"/>
      <c r="C75" s="6"/>
      <c r="D75" s="7"/>
      <c r="E75" s="7"/>
      <c r="F75" s="6"/>
      <c r="G75" s="6"/>
      <c r="H75" s="6"/>
      <c r="I75" s="7">
        <f>SUM(I6:I74)</f>
        <v>68000</v>
      </c>
      <c r="J75" s="7">
        <f t="shared" ref="J75:O75" si="0">SUM(J6:J74)</f>
        <v>176620</v>
      </c>
      <c r="K75" s="7">
        <f t="shared" si="0"/>
        <v>82733</v>
      </c>
      <c r="L75" s="7">
        <f t="shared" si="0"/>
        <v>167916</v>
      </c>
      <c r="M75" s="7">
        <f t="shared" si="0"/>
        <v>35352</v>
      </c>
      <c r="N75" s="7">
        <f t="shared" si="0"/>
        <v>26700</v>
      </c>
      <c r="O75" s="7">
        <f t="shared" si="0"/>
        <v>25317</v>
      </c>
      <c r="P75" s="84"/>
      <c r="Q75" s="7">
        <f>SUM(Q6:Q74)</f>
        <v>96364</v>
      </c>
      <c r="R75" s="7">
        <f t="shared" ref="R75:V75" si="1">SUM(R6:R74)</f>
        <v>155610</v>
      </c>
      <c r="S75" s="7">
        <f t="shared" si="1"/>
        <v>136050</v>
      </c>
      <c r="T75" s="7">
        <f t="shared" si="1"/>
        <v>40046</v>
      </c>
      <c r="U75" s="7">
        <f t="shared" si="1"/>
        <v>36300</v>
      </c>
      <c r="V75" s="7">
        <f t="shared" si="1"/>
        <v>34220</v>
      </c>
      <c r="W75" s="7"/>
      <c r="X75" s="84"/>
      <c r="Y75" s="7">
        <f>SUM(Y6:Y74)</f>
        <v>68000</v>
      </c>
      <c r="Z75" s="7">
        <f t="shared" ref="Z75:AE75" si="2">SUM(Z6:Z74)</f>
        <v>1032284</v>
      </c>
      <c r="AA75" s="7">
        <f t="shared" si="2"/>
        <v>1429580</v>
      </c>
      <c r="AB75" s="7">
        <f t="shared" si="2"/>
        <v>4013484</v>
      </c>
      <c r="AC75" s="7">
        <f t="shared" si="2"/>
        <v>13022272</v>
      </c>
      <c r="AD75" s="7">
        <f t="shared" si="2"/>
        <v>3891650</v>
      </c>
      <c r="AE75" s="7">
        <f t="shared" si="2"/>
        <v>5447089</v>
      </c>
      <c r="AF75" s="12"/>
      <c r="AG75" s="7">
        <f>SUM(AG6:AG74)</f>
        <v>1573124</v>
      </c>
      <c r="AH75" s="7">
        <f t="shared" ref="AH75:AL75" si="3">SUM(AH6:AH74)</f>
        <v>2202090</v>
      </c>
      <c r="AI75" s="7">
        <f t="shared" si="3"/>
        <v>2787340</v>
      </c>
      <c r="AJ75" s="7">
        <f t="shared" si="3"/>
        <v>3342156</v>
      </c>
      <c r="AK75" s="7">
        <f t="shared" si="3"/>
        <v>4072860</v>
      </c>
      <c r="AL75" s="7">
        <f t="shared" si="3"/>
        <v>4440090</v>
      </c>
    </row>
    <row r="76" spans="1:38" s="3" customFormat="1" ht="24" customHeight="1" x14ac:dyDescent="0.5">
      <c r="B76" s="21"/>
      <c r="C76" s="18"/>
      <c r="D76" s="20"/>
      <c r="E76" s="20"/>
      <c r="F76" s="49"/>
      <c r="G76" s="49"/>
      <c r="H76" s="18"/>
      <c r="I76" s="19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20"/>
      <c r="X76" s="67"/>
      <c r="Y76" s="22"/>
      <c r="Z76" s="63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DA6D-D789-4337-A695-88DB53D653FC}">
  <dimension ref="A1:AL78"/>
  <sheetViews>
    <sheetView zoomScale="80" zoomScaleNormal="80" workbookViewId="0">
      <pane xSplit="8" ySplit="4" topLeftCell="I47" activePane="bottomRight" state="frozen"/>
      <selection pane="topRight" activeCell="I1" sqref="I1"/>
      <selection pane="bottomLeft" activeCell="A17" sqref="A17"/>
      <selection pane="bottomRight" activeCell="AC60" sqref="AC60"/>
    </sheetView>
  </sheetViews>
  <sheetFormatPr defaultRowHeight="15.75" x14ac:dyDescent="0.25"/>
  <cols>
    <col min="1" max="1" width="6.7109375" customWidth="1"/>
    <col min="2" max="2" width="14" style="17" customWidth="1"/>
    <col min="3" max="3" width="8.85546875" style="18" customWidth="1"/>
    <col min="4" max="4" width="18.7109375" style="20" customWidth="1"/>
    <col min="5" max="5" width="21.28515625" style="20" customWidth="1"/>
    <col min="6" max="6" width="9.7109375" style="19" customWidth="1"/>
    <col min="7" max="7" width="9.7109375" style="49" customWidth="1"/>
    <col min="8" max="8" width="8.85546875" style="18" customWidth="1"/>
    <col min="9" max="9" width="13.140625" style="19" customWidth="1"/>
    <col min="10" max="10" width="14.7109375" style="67" customWidth="1"/>
    <col min="11" max="11" width="14.7109375" style="21" customWidth="1"/>
    <col min="12" max="12" width="14.28515625" style="68" customWidth="1"/>
    <col min="13" max="13" width="15.140625" style="67" customWidth="1"/>
    <col min="14" max="14" width="14.7109375" style="21" customWidth="1"/>
    <col min="15" max="15" width="14" style="21" customWidth="1"/>
    <col min="16" max="16" width="6.28515625" style="21" customWidth="1"/>
    <col min="17" max="17" width="16.85546875" style="67" customWidth="1"/>
    <col min="18" max="18" width="15.28515625" style="67" customWidth="1"/>
    <col min="19" max="22" width="15.28515625" style="69" customWidth="1"/>
    <col min="23" max="23" width="15.28515625" style="22" customWidth="1"/>
    <col min="24" max="24" width="15.28515625" style="69" customWidth="1"/>
    <col min="25" max="25" width="15.28515625" style="22" customWidth="1"/>
    <col min="26" max="26" width="16.7109375" style="58" customWidth="1"/>
    <col min="27" max="28" width="16.140625" style="59" customWidth="1"/>
    <col min="29" max="29" width="15.85546875" style="59" customWidth="1"/>
    <col min="30" max="30" width="17.85546875" style="59" customWidth="1"/>
    <col min="31" max="31" width="16.42578125" style="59" customWidth="1"/>
    <col min="32" max="32" width="9.140625" style="59"/>
    <col min="33" max="33" width="16.85546875" style="59" customWidth="1"/>
    <col min="34" max="34" width="15.5703125" style="59" customWidth="1"/>
    <col min="35" max="35" width="15.28515625" style="59" customWidth="1"/>
    <col min="36" max="36" width="17.28515625" style="59" customWidth="1"/>
    <col min="37" max="37" width="17.42578125" style="59" customWidth="1"/>
    <col min="38" max="38" width="15.42578125" style="59" customWidth="1"/>
  </cols>
  <sheetData>
    <row r="1" spans="1:38" ht="30.75" customHeight="1" x14ac:dyDescent="0.5">
      <c r="A1" s="9"/>
      <c r="B1" s="10" t="s">
        <v>78</v>
      </c>
      <c r="C1" s="13"/>
      <c r="D1" s="15"/>
      <c r="E1" s="15"/>
      <c r="F1" s="48"/>
      <c r="G1" s="48"/>
      <c r="H1" s="13"/>
      <c r="I1" s="14"/>
      <c r="J1" s="14"/>
      <c r="K1" s="65"/>
      <c r="L1" s="13"/>
      <c r="M1" s="14"/>
      <c r="N1" s="65"/>
      <c r="O1" s="65"/>
      <c r="P1" s="65"/>
      <c r="Q1" s="14"/>
      <c r="R1" s="14"/>
      <c r="S1" s="66"/>
      <c r="T1" s="66"/>
      <c r="U1" s="66"/>
      <c r="V1" s="66"/>
      <c r="W1" s="16"/>
      <c r="X1" s="66"/>
      <c r="Y1" s="16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5.75" customHeight="1" x14ac:dyDescent="0.25"/>
    <row r="3" spans="1:38" ht="24.95" customHeight="1" x14ac:dyDescent="0.35">
      <c r="A3" s="1"/>
      <c r="B3" s="23"/>
      <c r="C3" s="24"/>
      <c r="D3" s="26"/>
      <c r="E3" s="26"/>
      <c r="F3" s="25"/>
      <c r="G3" s="50"/>
      <c r="H3" s="24"/>
      <c r="I3" s="25"/>
      <c r="J3" s="101" t="s">
        <v>55</v>
      </c>
      <c r="K3" s="70"/>
      <c r="L3" s="71"/>
      <c r="M3" s="60"/>
      <c r="N3" s="70"/>
      <c r="O3" s="70"/>
      <c r="P3" s="70"/>
      <c r="Q3" s="101" t="s">
        <v>56</v>
      </c>
      <c r="R3" s="60"/>
      <c r="S3" s="72"/>
      <c r="T3" s="73"/>
      <c r="U3" s="73"/>
      <c r="V3" s="73"/>
      <c r="W3" s="28"/>
      <c r="X3" s="74" t="s">
        <v>1</v>
      </c>
      <c r="Y3" s="12" t="s">
        <v>0</v>
      </c>
      <c r="Z3" s="102" t="s">
        <v>57</v>
      </c>
      <c r="AA3" s="60"/>
      <c r="AB3" s="60"/>
      <c r="AC3" s="25"/>
      <c r="AD3" s="60"/>
      <c r="AE3" s="60"/>
      <c r="AF3" s="60"/>
      <c r="AG3" s="101" t="s">
        <v>58</v>
      </c>
      <c r="AH3" s="26"/>
      <c r="AI3" s="27"/>
      <c r="AJ3" s="28"/>
      <c r="AK3" s="28"/>
      <c r="AL3" s="28"/>
    </row>
    <row r="4" spans="1:38" ht="15.75" customHeight="1" x14ac:dyDescent="0.25">
      <c r="A4" s="1"/>
      <c r="B4" s="29" t="s">
        <v>2</v>
      </c>
      <c r="C4" s="30" t="s">
        <v>3</v>
      </c>
      <c r="D4" s="31"/>
      <c r="E4" s="31"/>
      <c r="F4" s="12"/>
      <c r="G4" s="51" t="s">
        <v>40</v>
      </c>
      <c r="H4" s="30" t="s">
        <v>1</v>
      </c>
      <c r="I4" s="12" t="s">
        <v>0</v>
      </c>
      <c r="J4" s="74" t="s">
        <v>59</v>
      </c>
      <c r="K4" s="75" t="s">
        <v>60</v>
      </c>
      <c r="L4" s="76" t="s">
        <v>61</v>
      </c>
      <c r="M4" s="74" t="s">
        <v>62</v>
      </c>
      <c r="N4" s="76" t="s">
        <v>63</v>
      </c>
      <c r="O4" s="76" t="s">
        <v>64</v>
      </c>
      <c r="P4" s="76"/>
      <c r="Q4" s="74" t="s">
        <v>59</v>
      </c>
      <c r="R4" s="75" t="s">
        <v>60</v>
      </c>
      <c r="S4" s="76" t="s">
        <v>61</v>
      </c>
      <c r="T4" s="74" t="s">
        <v>62</v>
      </c>
      <c r="U4" s="76" t="s">
        <v>63</v>
      </c>
      <c r="V4" s="76" t="s">
        <v>64</v>
      </c>
      <c r="W4" s="32"/>
      <c r="X4" s="77"/>
      <c r="Y4" s="32"/>
      <c r="Z4" s="74" t="s">
        <v>59</v>
      </c>
      <c r="AA4" s="75" t="s">
        <v>60</v>
      </c>
      <c r="AB4" s="76" t="s">
        <v>61</v>
      </c>
      <c r="AC4" s="74" t="s">
        <v>62</v>
      </c>
      <c r="AD4" s="76" t="s">
        <v>63</v>
      </c>
      <c r="AE4" s="76" t="s">
        <v>64</v>
      </c>
      <c r="AF4" s="51"/>
      <c r="AG4" s="74" t="s">
        <v>59</v>
      </c>
      <c r="AH4" s="75" t="s">
        <v>60</v>
      </c>
      <c r="AI4" s="76" t="s">
        <v>61</v>
      </c>
      <c r="AJ4" s="74" t="s">
        <v>62</v>
      </c>
      <c r="AK4" s="56">
        <v>40</v>
      </c>
      <c r="AL4" s="56">
        <v>50</v>
      </c>
    </row>
    <row r="5" spans="1:38" ht="15.75" customHeight="1" x14ac:dyDescent="0.25">
      <c r="A5" s="2"/>
      <c r="B5" s="34"/>
      <c r="C5" s="34"/>
      <c r="D5" s="45"/>
      <c r="E5" s="45"/>
      <c r="F5" s="33"/>
      <c r="G5" s="52"/>
      <c r="H5" s="34"/>
      <c r="I5" s="35"/>
      <c r="J5" s="78"/>
      <c r="K5" s="78"/>
      <c r="L5" s="78"/>
      <c r="M5" s="79"/>
      <c r="N5" s="78"/>
      <c r="O5" s="78"/>
      <c r="P5" s="79"/>
      <c r="Q5" s="79"/>
      <c r="R5" s="78"/>
      <c r="S5" s="78"/>
      <c r="T5" s="78"/>
      <c r="U5" s="78"/>
      <c r="V5" s="78"/>
      <c r="W5" s="36"/>
      <c r="X5" s="82"/>
      <c r="Y5" s="33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5.75" customHeight="1" x14ac:dyDescent="0.25">
      <c r="A6" s="2"/>
      <c r="B6" s="34" t="s">
        <v>5</v>
      </c>
      <c r="C6" s="34" t="s">
        <v>39</v>
      </c>
      <c r="D6" s="36">
        <v>259590</v>
      </c>
      <c r="E6" s="36">
        <v>160220</v>
      </c>
      <c r="F6" s="90">
        <f>'500 rader'!F6</f>
        <v>36</v>
      </c>
      <c r="G6" s="90">
        <f>'500 rader'!G6</f>
        <v>10</v>
      </c>
      <c r="H6" s="38">
        <f>'500 rader'!H6</f>
        <v>2916</v>
      </c>
      <c r="I6" s="42">
        <v>1500</v>
      </c>
      <c r="J6" s="78">
        <v>55</v>
      </c>
      <c r="K6" s="78">
        <v>0</v>
      </c>
      <c r="L6" s="78">
        <v>0</v>
      </c>
      <c r="M6" s="79">
        <v>0</v>
      </c>
      <c r="N6" s="78">
        <v>0</v>
      </c>
      <c r="O6" s="78">
        <v>0</v>
      </c>
      <c r="P6" s="79"/>
      <c r="Q6" s="81">
        <f>'500 rader'!Q6*3</f>
        <v>75</v>
      </c>
      <c r="R6" s="81">
        <f>'500 rader'!R6*3</f>
        <v>0</v>
      </c>
      <c r="S6" s="81">
        <f>'500 rader'!S6*3</f>
        <v>0</v>
      </c>
      <c r="T6" s="81">
        <f>'500 rader'!T6*3</f>
        <v>0</v>
      </c>
      <c r="U6" s="81">
        <f>'500 rader'!U6*3</f>
        <v>0</v>
      </c>
      <c r="V6" s="81">
        <f>'500 rader'!V6*3</f>
        <v>0</v>
      </c>
      <c r="W6" s="36"/>
      <c r="X6" s="89">
        <f>'500 rader'!X6</f>
        <v>6912</v>
      </c>
      <c r="Y6" s="33">
        <v>1500</v>
      </c>
      <c r="Z6" s="122">
        <v>16783</v>
      </c>
      <c r="AA6" s="122">
        <v>15807</v>
      </c>
      <c r="AB6" s="122">
        <v>5320</v>
      </c>
      <c r="AC6" s="122">
        <v>17752</v>
      </c>
      <c r="AD6" s="122">
        <v>17305</v>
      </c>
      <c r="AE6" s="122">
        <v>300481</v>
      </c>
      <c r="AF6" s="122"/>
      <c r="AG6" s="46">
        <f>'500 rader'!AG6*3</f>
        <v>26565</v>
      </c>
      <c r="AH6" s="46">
        <f>'500 rader'!AH6*3</f>
        <v>39240</v>
      </c>
      <c r="AI6" s="46">
        <f>'500 rader'!AI6*3</f>
        <v>54915</v>
      </c>
      <c r="AJ6" s="46">
        <f>'500 rader'!AJ6*3</f>
        <v>69075</v>
      </c>
      <c r="AK6" s="46">
        <f>'500 rader'!AK6*3</f>
        <v>97245</v>
      </c>
      <c r="AL6" s="46">
        <f>'500 rader'!AL6*3</f>
        <v>120405</v>
      </c>
    </row>
    <row r="7" spans="1:38" ht="15.75" customHeight="1" x14ac:dyDescent="0.25">
      <c r="A7" s="2"/>
      <c r="B7" s="34" t="s">
        <v>4</v>
      </c>
      <c r="C7" s="34">
        <v>1</v>
      </c>
      <c r="D7" s="36">
        <v>58414</v>
      </c>
      <c r="E7" s="36">
        <v>63486</v>
      </c>
      <c r="F7" s="90">
        <f>'500 rader'!F7</f>
        <v>34</v>
      </c>
      <c r="G7" s="90">
        <f>'500 rader'!G7</f>
        <v>9</v>
      </c>
      <c r="H7" s="38">
        <f>'500 rader'!H7</f>
        <v>3456</v>
      </c>
      <c r="I7" s="42">
        <v>1500</v>
      </c>
      <c r="J7" s="78">
        <v>0</v>
      </c>
      <c r="K7" s="78">
        <v>0</v>
      </c>
      <c r="L7" s="78">
        <v>0</v>
      </c>
      <c r="M7" s="79">
        <v>0</v>
      </c>
      <c r="N7" s="78">
        <v>0</v>
      </c>
      <c r="O7" s="78">
        <v>0</v>
      </c>
      <c r="P7" s="79"/>
      <c r="Q7" s="81">
        <f>'500 rader'!Q7*3</f>
        <v>0</v>
      </c>
      <c r="R7" s="81">
        <f>'500 rader'!R7*3</f>
        <v>0</v>
      </c>
      <c r="S7" s="81">
        <f>'500 rader'!S7*3</f>
        <v>0</v>
      </c>
      <c r="T7" s="81">
        <f>'500 rader'!T7*3</f>
        <v>0</v>
      </c>
      <c r="U7" s="81">
        <f>'500 rader'!U7*3</f>
        <v>0</v>
      </c>
      <c r="V7" s="81">
        <f>'500 rader'!V7*3</f>
        <v>0</v>
      </c>
      <c r="W7" s="36"/>
      <c r="X7" s="89">
        <f>'500 rader'!X7</f>
        <v>6912</v>
      </c>
      <c r="Y7" s="33">
        <v>1500</v>
      </c>
      <c r="Z7" s="122">
        <v>4994</v>
      </c>
      <c r="AA7" s="122">
        <v>5151</v>
      </c>
      <c r="AB7" s="122">
        <v>65279</v>
      </c>
      <c r="AC7" s="122">
        <v>4024</v>
      </c>
      <c r="AD7" s="122">
        <v>6713</v>
      </c>
      <c r="AE7" s="122">
        <v>4095</v>
      </c>
      <c r="AF7" s="122"/>
      <c r="AG7" s="46">
        <f>'500 rader'!AG7*3</f>
        <v>6825</v>
      </c>
      <c r="AH7" s="46">
        <f>'500 rader'!AH7*3</f>
        <v>14445</v>
      </c>
      <c r="AI7" s="46">
        <f>'500 rader'!AI7*3</f>
        <v>22290</v>
      </c>
      <c r="AJ7" s="46">
        <f>'500 rader'!AJ7*3</f>
        <v>33540</v>
      </c>
      <c r="AK7" s="46">
        <f>'500 rader'!AK7*3</f>
        <v>5985</v>
      </c>
      <c r="AL7" s="46">
        <f>'500 rader'!AL7*3</f>
        <v>5085</v>
      </c>
    </row>
    <row r="8" spans="1:38" ht="15.75" customHeight="1" x14ac:dyDescent="0.25">
      <c r="A8" s="2"/>
      <c r="B8" s="34" t="s">
        <v>5</v>
      </c>
      <c r="C8" s="34" t="s">
        <v>38</v>
      </c>
      <c r="D8" s="36">
        <v>133011</v>
      </c>
      <c r="E8" s="36">
        <v>84768</v>
      </c>
      <c r="F8" s="90">
        <f>'500 rader'!F8</f>
        <v>37</v>
      </c>
      <c r="G8" s="90">
        <f>'500 rader'!G8</f>
        <v>10</v>
      </c>
      <c r="H8" s="38">
        <f>'500 rader'!H8</f>
        <v>6912</v>
      </c>
      <c r="I8" s="42">
        <v>1500</v>
      </c>
      <c r="J8" s="78">
        <v>56</v>
      </c>
      <c r="K8" s="78">
        <v>0</v>
      </c>
      <c r="L8" s="78">
        <v>28</v>
      </c>
      <c r="M8" s="79">
        <v>0</v>
      </c>
      <c r="N8" s="78">
        <v>0</v>
      </c>
      <c r="O8" s="78">
        <v>0</v>
      </c>
      <c r="P8" s="79"/>
      <c r="Q8" s="81">
        <f>'500 rader'!Q8*3</f>
        <v>90</v>
      </c>
      <c r="R8" s="81">
        <f>'500 rader'!R8*3</f>
        <v>45</v>
      </c>
      <c r="S8" s="81">
        <f>'500 rader'!S8*3</f>
        <v>15</v>
      </c>
      <c r="T8" s="81">
        <f>'500 rader'!T8*3</f>
        <v>15</v>
      </c>
      <c r="U8" s="81">
        <f>'500 rader'!U8*3</f>
        <v>0</v>
      </c>
      <c r="V8" s="81">
        <f>'500 rader'!V8*3</f>
        <v>0</v>
      </c>
      <c r="W8" s="36"/>
      <c r="X8" s="89">
        <f>'500 rader'!X8</f>
        <v>6912</v>
      </c>
      <c r="Y8" s="33">
        <v>1500</v>
      </c>
      <c r="Z8" s="122">
        <v>5591</v>
      </c>
      <c r="AA8" s="122">
        <v>13718</v>
      </c>
      <c r="AB8" s="122">
        <v>8790</v>
      </c>
      <c r="AC8" s="122">
        <v>144488</v>
      </c>
      <c r="AD8" s="122">
        <v>13922</v>
      </c>
      <c r="AE8" s="122">
        <v>10883</v>
      </c>
      <c r="AF8" s="122"/>
      <c r="AG8" s="46">
        <f>'500 rader'!AG8*3</f>
        <v>15915</v>
      </c>
      <c r="AH8" s="46">
        <f>'500 rader'!AH8*3</f>
        <v>32160</v>
      </c>
      <c r="AI8" s="46">
        <f>'500 rader'!AI8*3</f>
        <v>48015</v>
      </c>
      <c r="AJ8" s="46">
        <f>'500 rader'!AJ8*3</f>
        <v>67365</v>
      </c>
      <c r="AK8" s="46">
        <f>'500 rader'!AK8*3</f>
        <v>12135</v>
      </c>
      <c r="AL8" s="46">
        <f>'500 rader'!AL8*3</f>
        <v>7950</v>
      </c>
    </row>
    <row r="9" spans="1:38" ht="15.75" customHeight="1" x14ac:dyDescent="0.25">
      <c r="A9" s="2"/>
      <c r="B9" s="34" t="s">
        <v>5</v>
      </c>
      <c r="C9" s="34" t="s">
        <v>37</v>
      </c>
      <c r="D9" s="36">
        <v>19505</v>
      </c>
      <c r="E9" s="36">
        <v>13070</v>
      </c>
      <c r="F9" s="90">
        <f>'500 rader'!F9</f>
        <v>28</v>
      </c>
      <c r="G9" s="90">
        <f>'500 rader'!G9</f>
        <v>12</v>
      </c>
      <c r="H9" s="38">
        <f>'500 rader'!H9</f>
        <v>2592</v>
      </c>
      <c r="I9" s="42">
        <v>1500</v>
      </c>
      <c r="J9" s="78">
        <v>1114</v>
      </c>
      <c r="K9" s="78">
        <v>647</v>
      </c>
      <c r="L9" s="78">
        <v>567</v>
      </c>
      <c r="M9" s="79">
        <v>120</v>
      </c>
      <c r="N9" s="78">
        <v>80</v>
      </c>
      <c r="O9" s="78">
        <v>80</v>
      </c>
      <c r="P9" s="79"/>
      <c r="Q9" s="81">
        <f>'500 rader'!Q9*3</f>
        <v>1095</v>
      </c>
      <c r="R9" s="81">
        <f>'500 rader'!R9*3</f>
        <v>765</v>
      </c>
      <c r="S9" s="81">
        <f>'500 rader'!S9*3</f>
        <v>1050</v>
      </c>
      <c r="T9" s="81">
        <f>'500 rader'!T9*3</f>
        <v>180</v>
      </c>
      <c r="U9" s="81">
        <f>'500 rader'!U9*3</f>
        <v>105</v>
      </c>
      <c r="V9" s="81">
        <f>'500 rader'!V9*3</f>
        <v>135</v>
      </c>
      <c r="W9" s="36"/>
      <c r="X9" s="89">
        <f>'500 rader'!X9</f>
        <v>2592</v>
      </c>
      <c r="Y9" s="33">
        <v>1500</v>
      </c>
      <c r="Z9" s="122">
        <v>5277</v>
      </c>
      <c r="AA9" s="122">
        <v>23094</v>
      </c>
      <c r="AB9" s="122">
        <v>2228</v>
      </c>
      <c r="AC9" s="122">
        <v>2108</v>
      </c>
      <c r="AD9" s="122">
        <v>1134</v>
      </c>
      <c r="AE9" s="122">
        <v>1034</v>
      </c>
      <c r="AF9" s="122"/>
      <c r="AG9" s="46">
        <f>'500 rader'!AG9*3</f>
        <v>12750</v>
      </c>
      <c r="AH9" s="46">
        <f>'500 rader'!AH9*3</f>
        <v>41070</v>
      </c>
      <c r="AI9" s="46">
        <f>'500 rader'!AI9*3</f>
        <v>2025</v>
      </c>
      <c r="AJ9" s="46">
        <f>'500 rader'!AJ9*3</f>
        <v>2835</v>
      </c>
      <c r="AK9" s="46">
        <f>'500 rader'!AK9*3</f>
        <v>1875</v>
      </c>
      <c r="AL9" s="46">
        <f>'500 rader'!AL9*3</f>
        <v>2190</v>
      </c>
    </row>
    <row r="10" spans="1:38" ht="15.75" customHeight="1" x14ac:dyDescent="0.25">
      <c r="A10" s="2"/>
      <c r="B10" s="34" t="s">
        <v>4</v>
      </c>
      <c r="C10" s="34">
        <v>2</v>
      </c>
      <c r="D10" s="36">
        <v>488396</v>
      </c>
      <c r="E10" s="36">
        <v>324364</v>
      </c>
      <c r="F10" s="90">
        <f>'500 rader'!F10</f>
        <v>37</v>
      </c>
      <c r="G10" s="90">
        <f>'500 rader'!G10</f>
        <v>11</v>
      </c>
      <c r="H10" s="38">
        <f>'500 rader'!H10</f>
        <v>7776</v>
      </c>
      <c r="I10" s="42">
        <v>1500</v>
      </c>
      <c r="J10" s="78">
        <v>468</v>
      </c>
      <c r="K10" s="78">
        <v>238</v>
      </c>
      <c r="L10" s="78">
        <v>204</v>
      </c>
      <c r="M10" s="79">
        <v>68</v>
      </c>
      <c r="N10" s="78">
        <v>68</v>
      </c>
      <c r="O10" s="78">
        <v>0</v>
      </c>
      <c r="P10" s="79"/>
      <c r="Q10" s="81">
        <f>'500 rader'!Q10*3</f>
        <v>600</v>
      </c>
      <c r="R10" s="81">
        <f>'500 rader'!R10*3</f>
        <v>390</v>
      </c>
      <c r="S10" s="81">
        <f>'500 rader'!S10*3</f>
        <v>210</v>
      </c>
      <c r="T10" s="81">
        <f>'500 rader'!T10*3</f>
        <v>75</v>
      </c>
      <c r="U10" s="81">
        <f>'500 rader'!U10*3</f>
        <v>75</v>
      </c>
      <c r="V10" s="81">
        <f>'500 rader'!V10*3</f>
        <v>15</v>
      </c>
      <c r="W10" s="36"/>
      <c r="X10" s="89">
        <f>'500 rader'!X10</f>
        <v>7776</v>
      </c>
      <c r="Y10" s="33">
        <v>1500</v>
      </c>
      <c r="Z10" s="122">
        <v>16578</v>
      </c>
      <c r="AA10" s="122">
        <v>8752</v>
      </c>
      <c r="AB10" s="122">
        <v>494557</v>
      </c>
      <c r="AC10" s="122">
        <v>15062</v>
      </c>
      <c r="AD10" s="122">
        <v>15478</v>
      </c>
      <c r="AE10" s="122">
        <v>16468</v>
      </c>
      <c r="AF10" s="122"/>
      <c r="AG10" s="46">
        <f>'500 rader'!AG10*3</f>
        <v>31830</v>
      </c>
      <c r="AH10" s="46">
        <f>'500 rader'!AH10*3</f>
        <v>53985</v>
      </c>
      <c r="AI10" s="46">
        <f>'500 rader'!AI10*3</f>
        <v>74340</v>
      </c>
      <c r="AJ10" s="46">
        <f>'500 rader'!AJ10*3</f>
        <v>104775</v>
      </c>
      <c r="AK10" s="46">
        <f>'500 rader'!AK10*3</f>
        <v>153675</v>
      </c>
      <c r="AL10" s="46">
        <f>'500 rader'!AL10*3</f>
        <v>189675</v>
      </c>
    </row>
    <row r="11" spans="1:38" ht="15.75" customHeight="1" x14ac:dyDescent="0.25">
      <c r="A11" s="2"/>
      <c r="B11" s="34" t="s">
        <v>5</v>
      </c>
      <c r="C11" s="34" t="s">
        <v>36</v>
      </c>
      <c r="D11" s="36">
        <v>135508</v>
      </c>
      <c r="E11" s="36">
        <v>98954</v>
      </c>
      <c r="F11" s="90">
        <f>'500 rader'!F11</f>
        <v>34</v>
      </c>
      <c r="G11" s="90">
        <f>'500 rader'!G11</f>
        <v>10</v>
      </c>
      <c r="H11" s="38">
        <f>'500 rader'!H11</f>
        <v>6144</v>
      </c>
      <c r="I11" s="42">
        <v>1500</v>
      </c>
      <c r="J11" s="78">
        <v>99</v>
      </c>
      <c r="K11" s="78">
        <v>132</v>
      </c>
      <c r="L11" s="78">
        <v>132</v>
      </c>
      <c r="M11" s="79">
        <v>66</v>
      </c>
      <c r="N11" s="78">
        <v>33</v>
      </c>
      <c r="O11" s="78">
        <v>33</v>
      </c>
      <c r="P11" s="79"/>
      <c r="Q11" s="81">
        <f>'500 rader'!Q11*3</f>
        <v>165</v>
      </c>
      <c r="R11" s="81">
        <f>'500 rader'!R11*3</f>
        <v>135</v>
      </c>
      <c r="S11" s="81">
        <f>'500 rader'!S11*3</f>
        <v>90</v>
      </c>
      <c r="T11" s="81">
        <f>'500 rader'!T11*3</f>
        <v>90</v>
      </c>
      <c r="U11" s="81">
        <f>'500 rader'!U11*3</f>
        <v>45</v>
      </c>
      <c r="V11" s="81">
        <f>'500 rader'!V11*3</f>
        <v>0</v>
      </c>
      <c r="W11" s="36"/>
      <c r="X11" s="89">
        <f>'500 rader'!X11</f>
        <v>6144</v>
      </c>
      <c r="Y11" s="33">
        <v>1500</v>
      </c>
      <c r="Z11" s="122">
        <v>16728</v>
      </c>
      <c r="AA11" s="122">
        <v>10485</v>
      </c>
      <c r="AB11" s="122">
        <v>146007</v>
      </c>
      <c r="AC11" s="122">
        <v>15623</v>
      </c>
      <c r="AD11" s="122">
        <v>13340</v>
      </c>
      <c r="AE11" s="122">
        <v>9050</v>
      </c>
      <c r="AF11" s="122"/>
      <c r="AG11" s="46">
        <f>'500 rader'!AG11*3</f>
        <v>73335</v>
      </c>
      <c r="AH11" s="46">
        <f>'500 rader'!AH11*3</f>
        <v>74010</v>
      </c>
      <c r="AI11" s="46">
        <f>'500 rader'!AI11*3</f>
        <v>80925</v>
      </c>
      <c r="AJ11" s="46">
        <f>'500 rader'!AJ11*3</f>
        <v>89325</v>
      </c>
      <c r="AK11" s="46">
        <f>'500 rader'!AK11*3</f>
        <v>102225</v>
      </c>
      <c r="AL11" s="46">
        <f>'500 rader'!AL11*3</f>
        <v>12720</v>
      </c>
    </row>
    <row r="12" spans="1:38" ht="15.75" customHeight="1" x14ac:dyDescent="0.25">
      <c r="A12" s="2"/>
      <c r="B12" s="37" t="s">
        <v>4</v>
      </c>
      <c r="C12" s="37">
        <v>3</v>
      </c>
      <c r="D12" s="87">
        <v>580194</v>
      </c>
      <c r="E12" s="87">
        <v>303590</v>
      </c>
      <c r="F12" s="90">
        <f>'500 rader'!F12</f>
        <v>33</v>
      </c>
      <c r="G12" s="90">
        <f>'500 rader'!G12</f>
        <v>9</v>
      </c>
      <c r="H12" s="38">
        <f>'500 rader'!H12</f>
        <v>3888</v>
      </c>
      <c r="I12" s="42">
        <v>1500</v>
      </c>
      <c r="J12" s="80">
        <v>0</v>
      </c>
      <c r="K12" s="80">
        <v>0</v>
      </c>
      <c r="L12" s="78">
        <v>0</v>
      </c>
      <c r="M12" s="81">
        <v>0</v>
      </c>
      <c r="N12" s="80">
        <v>0</v>
      </c>
      <c r="O12" s="78">
        <v>0</v>
      </c>
      <c r="P12" s="79"/>
      <c r="Q12" s="81">
        <f>'500 rader'!Q12*3</f>
        <v>0</v>
      </c>
      <c r="R12" s="81">
        <f>'500 rader'!R12*3</f>
        <v>0</v>
      </c>
      <c r="S12" s="81">
        <f>'500 rader'!S12*3</f>
        <v>0</v>
      </c>
      <c r="T12" s="81">
        <f>'500 rader'!T12*3</f>
        <v>0</v>
      </c>
      <c r="U12" s="81">
        <f>'500 rader'!U12*3</f>
        <v>0</v>
      </c>
      <c r="V12" s="81">
        <f>'500 rader'!V12*3</f>
        <v>0</v>
      </c>
      <c r="W12" s="33"/>
      <c r="X12" s="89">
        <f>'500 rader'!X12</f>
        <v>6912</v>
      </c>
      <c r="Y12" s="33">
        <v>1500</v>
      </c>
      <c r="Z12" s="122">
        <v>25884</v>
      </c>
      <c r="AA12" s="122">
        <v>595392</v>
      </c>
      <c r="AB12" s="122">
        <v>9342</v>
      </c>
      <c r="AC12" s="122">
        <v>606308</v>
      </c>
      <c r="AD12" s="122">
        <v>36840</v>
      </c>
      <c r="AE12" s="122">
        <v>29820</v>
      </c>
      <c r="AF12" s="122"/>
      <c r="AG12" s="46">
        <f>'500 rader'!AG12*3</f>
        <v>67470</v>
      </c>
      <c r="AH12" s="46">
        <f>'500 rader'!AH12*3</f>
        <v>72960</v>
      </c>
      <c r="AI12" s="46">
        <f>'500 rader'!AI12*3</f>
        <v>83520</v>
      </c>
      <c r="AJ12" s="46">
        <f>'500 rader'!AJ12*3</f>
        <v>97605</v>
      </c>
      <c r="AK12" s="46">
        <f>'500 rader'!AK12*3</f>
        <v>120300</v>
      </c>
      <c r="AL12" s="46">
        <f>'500 rader'!AL12*3</f>
        <v>135045</v>
      </c>
    </row>
    <row r="13" spans="1:38" ht="15.75" customHeight="1" x14ac:dyDescent="0.25">
      <c r="A13" s="2"/>
      <c r="B13" s="37" t="s">
        <v>5</v>
      </c>
      <c r="C13" s="37" t="s">
        <v>35</v>
      </c>
      <c r="D13" s="36">
        <v>59022</v>
      </c>
      <c r="E13" s="36">
        <v>34573</v>
      </c>
      <c r="F13" s="90">
        <f>'500 rader'!F13</f>
        <v>36</v>
      </c>
      <c r="G13" s="90">
        <f>'500 rader'!G13</f>
        <v>11</v>
      </c>
      <c r="H13" s="38">
        <f>'500 rader'!H13</f>
        <v>9216</v>
      </c>
      <c r="I13" s="42">
        <v>1500</v>
      </c>
      <c r="J13" s="78">
        <v>399</v>
      </c>
      <c r="K13" s="78">
        <v>405</v>
      </c>
      <c r="L13" s="78">
        <v>435</v>
      </c>
      <c r="M13" s="81">
        <v>219</v>
      </c>
      <c r="N13" s="78">
        <v>144</v>
      </c>
      <c r="O13" s="78">
        <v>72</v>
      </c>
      <c r="P13" s="79"/>
      <c r="Q13" s="81">
        <f>'500 rader'!Q13*3</f>
        <v>420</v>
      </c>
      <c r="R13" s="81">
        <f>'500 rader'!R13*3</f>
        <v>405</v>
      </c>
      <c r="S13" s="81">
        <f>'500 rader'!S13*3</f>
        <v>390</v>
      </c>
      <c r="T13" s="81">
        <f>'500 rader'!T13*3</f>
        <v>240</v>
      </c>
      <c r="U13" s="81">
        <f>'500 rader'!U13*3</f>
        <v>150</v>
      </c>
      <c r="V13" s="81">
        <f>'500 rader'!V13*3</f>
        <v>90</v>
      </c>
      <c r="W13" s="33"/>
      <c r="X13" s="89">
        <f>'500 rader'!X13</f>
        <v>9216</v>
      </c>
      <c r="Y13" s="33">
        <v>1500</v>
      </c>
      <c r="Z13" s="122">
        <v>7796</v>
      </c>
      <c r="AA13" s="122">
        <v>9732</v>
      </c>
      <c r="AB13" s="122">
        <v>4798</v>
      </c>
      <c r="AC13" s="122">
        <v>5610</v>
      </c>
      <c r="AD13" s="122">
        <v>2924</v>
      </c>
      <c r="AE13" s="122">
        <v>3898</v>
      </c>
      <c r="AF13" s="122"/>
      <c r="AG13" s="46">
        <f>'500 rader'!AG13*3</f>
        <v>27150</v>
      </c>
      <c r="AH13" s="46">
        <f>'500 rader'!AH13*3</f>
        <v>28710</v>
      </c>
      <c r="AI13" s="46">
        <f>'500 rader'!AI13*3</f>
        <v>32370</v>
      </c>
      <c r="AJ13" s="46">
        <f>'500 rader'!AJ13*3</f>
        <v>4245</v>
      </c>
      <c r="AK13" s="46">
        <f>'500 rader'!AK13*3</f>
        <v>3780</v>
      </c>
      <c r="AL13" s="46">
        <f>'500 rader'!AL13*3</f>
        <v>2850</v>
      </c>
    </row>
    <row r="14" spans="1:38" ht="15.75" customHeight="1" x14ac:dyDescent="0.25">
      <c r="A14" s="2"/>
      <c r="B14" s="37" t="s">
        <v>4</v>
      </c>
      <c r="C14" s="37">
        <v>4</v>
      </c>
      <c r="D14" s="87">
        <v>42207</v>
      </c>
      <c r="E14" s="87">
        <v>21834</v>
      </c>
      <c r="F14" s="90">
        <f>'500 rader'!F14</f>
        <v>36</v>
      </c>
      <c r="G14" s="90">
        <f>'500 rader'!G14</f>
        <v>11</v>
      </c>
      <c r="H14" s="38">
        <f>'500 rader'!H14</f>
        <v>4374</v>
      </c>
      <c r="I14" s="42">
        <v>1500</v>
      </c>
      <c r="J14" s="80">
        <v>29</v>
      </c>
      <c r="K14" s="80">
        <v>0</v>
      </c>
      <c r="L14" s="78">
        <v>0</v>
      </c>
      <c r="M14" s="81">
        <v>0</v>
      </c>
      <c r="N14" s="80">
        <v>0</v>
      </c>
      <c r="O14" s="78">
        <v>0</v>
      </c>
      <c r="P14" s="79"/>
      <c r="Q14" s="81">
        <f>'500 rader'!Q14*3</f>
        <v>105</v>
      </c>
      <c r="R14" s="81">
        <f>'500 rader'!R14*3</f>
        <v>0</v>
      </c>
      <c r="S14" s="81">
        <f>'500 rader'!S14*3</f>
        <v>0</v>
      </c>
      <c r="T14" s="81">
        <f>'500 rader'!T14*3</f>
        <v>0</v>
      </c>
      <c r="U14" s="81">
        <f>'500 rader'!U14*3</f>
        <v>0</v>
      </c>
      <c r="V14" s="81">
        <f>'500 rader'!V14*3</f>
        <v>0</v>
      </c>
      <c r="W14" s="33"/>
      <c r="X14" s="89">
        <f>'500 rader'!X14</f>
        <v>7776</v>
      </c>
      <c r="Y14" s="33">
        <v>1500</v>
      </c>
      <c r="Z14" s="122">
        <v>1877</v>
      </c>
      <c r="AA14" s="122">
        <v>43287</v>
      </c>
      <c r="AB14" s="122">
        <v>2529</v>
      </c>
      <c r="AC14" s="122">
        <v>2232</v>
      </c>
      <c r="AD14" s="122">
        <v>1232</v>
      </c>
      <c r="AE14" s="122">
        <v>348</v>
      </c>
      <c r="AF14" s="122"/>
      <c r="AG14" s="46">
        <f>'500 rader'!AG14*3</f>
        <v>9090</v>
      </c>
      <c r="AH14" s="46">
        <f>'500 rader'!AH14*3</f>
        <v>19635</v>
      </c>
      <c r="AI14" s="46">
        <f>'500 rader'!AI14*3</f>
        <v>1830</v>
      </c>
      <c r="AJ14" s="46">
        <f>'500 rader'!AJ14*3</f>
        <v>1695</v>
      </c>
      <c r="AK14" s="46">
        <f>'500 rader'!AK14*3</f>
        <v>1005</v>
      </c>
      <c r="AL14" s="46">
        <f>'500 rader'!AL14*3</f>
        <v>375</v>
      </c>
    </row>
    <row r="15" spans="1:38" ht="15.75" customHeight="1" x14ac:dyDescent="0.25">
      <c r="A15" s="2"/>
      <c r="B15" s="37" t="s">
        <v>6</v>
      </c>
      <c r="C15" s="37" t="s">
        <v>34</v>
      </c>
      <c r="D15" s="87">
        <v>10000000</v>
      </c>
      <c r="E15" s="87">
        <v>19477492</v>
      </c>
      <c r="F15" s="90">
        <f>'500 rader'!F15</f>
        <v>36</v>
      </c>
      <c r="G15" s="90">
        <f>'500 rader'!G15</f>
        <v>9</v>
      </c>
      <c r="H15" s="38">
        <f>'500 rader'!H15</f>
        <v>6912</v>
      </c>
      <c r="I15" s="42">
        <v>1500</v>
      </c>
      <c r="J15" s="80">
        <v>0</v>
      </c>
      <c r="K15" s="80">
        <v>0</v>
      </c>
      <c r="L15" s="78">
        <v>0</v>
      </c>
      <c r="M15" s="81">
        <v>0</v>
      </c>
      <c r="N15" s="80">
        <v>0</v>
      </c>
      <c r="O15" s="78">
        <v>0</v>
      </c>
      <c r="P15" s="79"/>
      <c r="Q15" s="81">
        <f>'500 rader'!Q15*3</f>
        <v>0</v>
      </c>
      <c r="R15" s="81">
        <f>'500 rader'!R15*3</f>
        <v>0</v>
      </c>
      <c r="S15" s="81">
        <f>'500 rader'!S15*3</f>
        <v>0</v>
      </c>
      <c r="T15" s="81">
        <f>'500 rader'!T15*3</f>
        <v>0</v>
      </c>
      <c r="U15" s="81">
        <f>'500 rader'!U15*3</f>
        <v>0</v>
      </c>
      <c r="V15" s="81">
        <f>'500 rader'!V15*3</f>
        <v>0</v>
      </c>
      <c r="W15" s="33"/>
      <c r="X15" s="89">
        <f>'500 rader'!X15</f>
        <v>6912</v>
      </c>
      <c r="Y15" s="33">
        <v>1500</v>
      </c>
      <c r="Z15" s="122">
        <v>22244</v>
      </c>
      <c r="AA15" s="122">
        <v>30796</v>
      </c>
      <c r="AB15" s="122">
        <v>740646</v>
      </c>
      <c r="AC15" s="122">
        <v>65004</v>
      </c>
      <c r="AD15" s="122">
        <v>85292</v>
      </c>
      <c r="AE15" s="122">
        <v>129280</v>
      </c>
      <c r="AF15" s="122"/>
      <c r="AG15" s="46">
        <f>'500 rader'!AG15*3</f>
        <v>109035</v>
      </c>
      <c r="AH15" s="46">
        <f>'500 rader'!AH15*3</f>
        <v>154380</v>
      </c>
      <c r="AI15" s="46">
        <f>'500 rader'!AI15*3</f>
        <v>209415</v>
      </c>
      <c r="AJ15" s="46">
        <f>'500 rader'!AJ15*3</f>
        <v>281730</v>
      </c>
      <c r="AK15" s="46">
        <f>'500 rader'!AK15*3</f>
        <v>400875</v>
      </c>
      <c r="AL15" s="46">
        <f>'500 rader'!AL15*3</f>
        <v>490605</v>
      </c>
    </row>
    <row r="16" spans="1:38" ht="15.75" customHeight="1" x14ac:dyDescent="0.25">
      <c r="A16" s="2"/>
      <c r="B16" s="37" t="s">
        <v>5</v>
      </c>
      <c r="C16" s="37" t="s">
        <v>33</v>
      </c>
      <c r="D16" s="87">
        <v>83149</v>
      </c>
      <c r="E16" s="87">
        <v>30939</v>
      </c>
      <c r="F16" s="90">
        <f>'500 rader'!F16</f>
        <v>36</v>
      </c>
      <c r="G16" s="90">
        <f>'500 rader'!G16</f>
        <v>12</v>
      </c>
      <c r="H16" s="38">
        <f>'500 rader'!H16</f>
        <v>5184</v>
      </c>
      <c r="I16" s="42">
        <v>1500</v>
      </c>
      <c r="J16" s="80">
        <v>1055</v>
      </c>
      <c r="K16" s="80">
        <v>476</v>
      </c>
      <c r="L16" s="78">
        <v>359</v>
      </c>
      <c r="M16" s="81">
        <v>269</v>
      </c>
      <c r="N16" s="80">
        <v>105</v>
      </c>
      <c r="O16" s="78">
        <v>45</v>
      </c>
      <c r="P16" s="79"/>
      <c r="Q16" s="81">
        <f>'500 rader'!Q16*3</f>
        <v>1530</v>
      </c>
      <c r="R16" s="81">
        <f>'500 rader'!R16*3</f>
        <v>570</v>
      </c>
      <c r="S16" s="81">
        <f>'500 rader'!S16*3</f>
        <v>360</v>
      </c>
      <c r="T16" s="81">
        <f>'500 rader'!T16*3</f>
        <v>135</v>
      </c>
      <c r="U16" s="81">
        <f>'500 rader'!U16*3</f>
        <v>105</v>
      </c>
      <c r="V16" s="81">
        <f>'500 rader'!V16*3</f>
        <v>45</v>
      </c>
      <c r="W16" s="33"/>
      <c r="X16" s="89">
        <f>'500 rader'!X16</f>
        <v>5184</v>
      </c>
      <c r="Y16" s="33">
        <v>1500</v>
      </c>
      <c r="Z16" s="122">
        <v>89091</v>
      </c>
      <c r="AA16" s="122">
        <v>5852</v>
      </c>
      <c r="AB16" s="122">
        <v>5806</v>
      </c>
      <c r="AC16" s="122">
        <v>3566</v>
      </c>
      <c r="AD16" s="122">
        <v>2865</v>
      </c>
      <c r="AE16" s="122">
        <v>3534</v>
      </c>
      <c r="AF16" s="122"/>
      <c r="AG16" s="46">
        <f>'500 rader'!AG16*3</f>
        <v>16140</v>
      </c>
      <c r="AH16" s="46">
        <f>'500 rader'!AH16*3</f>
        <v>35325</v>
      </c>
      <c r="AI16" s="46">
        <f>'500 rader'!AI16*3</f>
        <v>56220</v>
      </c>
      <c r="AJ16" s="46">
        <f>'500 rader'!AJ16*3</f>
        <v>4140</v>
      </c>
      <c r="AK16" s="46">
        <f>'500 rader'!AK16*3</f>
        <v>2475</v>
      </c>
      <c r="AL16" s="46">
        <f>'500 rader'!AL16*3</f>
        <v>2745</v>
      </c>
    </row>
    <row r="17" spans="1:38" ht="15.75" customHeight="1" x14ac:dyDescent="0.25">
      <c r="A17" s="2"/>
      <c r="B17" s="37" t="s">
        <v>4</v>
      </c>
      <c r="C17" s="37">
        <v>5</v>
      </c>
      <c r="D17" s="87">
        <v>382849</v>
      </c>
      <c r="E17" s="87">
        <v>299069</v>
      </c>
      <c r="F17" s="90">
        <f>'500 rader'!F17</f>
        <v>38</v>
      </c>
      <c r="G17" s="90">
        <f>'500 rader'!G17</f>
        <v>10</v>
      </c>
      <c r="H17" s="38">
        <f>'500 rader'!H17</f>
        <v>5184</v>
      </c>
      <c r="I17" s="42">
        <v>1500</v>
      </c>
      <c r="J17" s="80">
        <v>54</v>
      </c>
      <c r="K17" s="80">
        <v>54</v>
      </c>
      <c r="L17" s="78">
        <v>108</v>
      </c>
      <c r="M17" s="81">
        <v>54</v>
      </c>
      <c r="N17" s="80">
        <v>162</v>
      </c>
      <c r="O17" s="78">
        <v>162</v>
      </c>
      <c r="P17" s="79"/>
      <c r="Q17" s="81">
        <f>'500 rader'!Q17*3</f>
        <v>90</v>
      </c>
      <c r="R17" s="81">
        <f>'500 rader'!R17*3</f>
        <v>120</v>
      </c>
      <c r="S17" s="81">
        <f>'500 rader'!S17*3</f>
        <v>165</v>
      </c>
      <c r="T17" s="81">
        <f>'500 rader'!T17*3</f>
        <v>120</v>
      </c>
      <c r="U17" s="81">
        <f>'500 rader'!U17*3</f>
        <v>180</v>
      </c>
      <c r="V17" s="81">
        <f>'500 rader'!V17*3</f>
        <v>135</v>
      </c>
      <c r="W17" s="33"/>
      <c r="X17" s="89">
        <f>'500 rader'!X17</f>
        <v>5184</v>
      </c>
      <c r="Y17" s="33">
        <v>1500</v>
      </c>
      <c r="Z17" s="122">
        <v>11408</v>
      </c>
      <c r="AA17" s="122">
        <v>16752</v>
      </c>
      <c r="AB17" s="122">
        <v>13010</v>
      </c>
      <c r="AC17" s="122">
        <v>18930</v>
      </c>
      <c r="AD17" s="122">
        <v>28140</v>
      </c>
      <c r="AE17" s="122">
        <v>26090</v>
      </c>
      <c r="AF17" s="122"/>
      <c r="AG17" s="46">
        <f>'500 rader'!AG17*3</f>
        <v>32205</v>
      </c>
      <c r="AH17" s="46">
        <f>'500 rader'!AH17*3</f>
        <v>48840</v>
      </c>
      <c r="AI17" s="46">
        <f>'500 rader'!AI17*3</f>
        <v>69300</v>
      </c>
      <c r="AJ17" s="46">
        <f>'500 rader'!AJ17*3</f>
        <v>95805</v>
      </c>
      <c r="AK17" s="46">
        <f>'500 rader'!AK17*3</f>
        <v>136830</v>
      </c>
      <c r="AL17" s="46">
        <f>'500 rader'!AL17*3</f>
        <v>168000</v>
      </c>
    </row>
    <row r="18" spans="1:38" ht="15.75" customHeight="1" x14ac:dyDescent="0.25">
      <c r="A18" s="2"/>
      <c r="B18" s="37" t="s">
        <v>5</v>
      </c>
      <c r="C18" s="37" t="s">
        <v>32</v>
      </c>
      <c r="D18" s="87">
        <v>887471</v>
      </c>
      <c r="E18" s="87">
        <v>329733</v>
      </c>
      <c r="F18" s="90">
        <f>'500 rader'!F18</f>
        <v>39</v>
      </c>
      <c r="G18" s="90">
        <f>'500 rader'!G18</f>
        <v>8</v>
      </c>
      <c r="H18" s="38">
        <f>'500 rader'!H18</f>
        <v>2916</v>
      </c>
      <c r="I18" s="42">
        <v>1500</v>
      </c>
      <c r="J18" s="80">
        <v>0</v>
      </c>
      <c r="K18" s="80">
        <v>0</v>
      </c>
      <c r="L18" s="78">
        <v>0</v>
      </c>
      <c r="M18" s="81">
        <v>0</v>
      </c>
      <c r="N18" s="80">
        <v>0</v>
      </c>
      <c r="O18" s="78">
        <v>0</v>
      </c>
      <c r="P18" s="79"/>
      <c r="Q18" s="81">
        <f>'500 rader'!Q18*3</f>
        <v>0</v>
      </c>
      <c r="R18" s="81">
        <f>'500 rader'!R18*3</f>
        <v>0</v>
      </c>
      <c r="S18" s="81">
        <f>'500 rader'!S18*3</f>
        <v>0</v>
      </c>
      <c r="T18" s="81">
        <f>'500 rader'!T18*3</f>
        <v>0</v>
      </c>
      <c r="U18" s="81">
        <f>'500 rader'!U18*3</f>
        <v>0</v>
      </c>
      <c r="V18" s="81">
        <f>'500 rader'!V18*3</f>
        <v>0</v>
      </c>
      <c r="W18" s="33"/>
      <c r="X18" s="89">
        <f>'500 rader'!X18</f>
        <v>9216</v>
      </c>
      <c r="Y18" s="33">
        <v>1500</v>
      </c>
      <c r="Z18" s="122">
        <v>18825</v>
      </c>
      <c r="AA18" s="122">
        <v>9170</v>
      </c>
      <c r="AB18" s="122">
        <v>8021</v>
      </c>
      <c r="AC18" s="122">
        <v>22212</v>
      </c>
      <c r="AD18" s="122">
        <v>34996</v>
      </c>
      <c r="AE18" s="122">
        <v>20013</v>
      </c>
      <c r="AF18" s="122"/>
      <c r="AG18" s="46">
        <f>'500 rader'!AG18*3</f>
        <v>61125</v>
      </c>
      <c r="AH18" s="46">
        <f>'500 rader'!AH18*3</f>
        <v>68670</v>
      </c>
      <c r="AI18" s="46">
        <f>'500 rader'!AI18*3</f>
        <v>81825</v>
      </c>
      <c r="AJ18" s="46">
        <f>'500 rader'!AJ18*3</f>
        <v>99885</v>
      </c>
      <c r="AK18" s="46">
        <f>'500 rader'!AK18*3</f>
        <v>129240</v>
      </c>
      <c r="AL18" s="46">
        <f>'500 rader'!AL18*3</f>
        <v>151860</v>
      </c>
    </row>
    <row r="19" spans="1:38" ht="15.75" customHeight="1" x14ac:dyDescent="0.25">
      <c r="A19" s="2"/>
      <c r="B19" s="34" t="s">
        <v>5</v>
      </c>
      <c r="C19" s="34" t="s">
        <v>31</v>
      </c>
      <c r="D19" s="36">
        <v>356864</v>
      </c>
      <c r="E19" s="36">
        <v>304634</v>
      </c>
      <c r="F19" s="90">
        <f>'500 rader'!F19</f>
        <v>34</v>
      </c>
      <c r="G19" s="90">
        <f>'500 rader'!G19</f>
        <v>10</v>
      </c>
      <c r="H19" s="38">
        <f>'500 rader'!H19</f>
        <v>6912</v>
      </c>
      <c r="I19" s="42">
        <v>1500</v>
      </c>
      <c r="J19" s="78">
        <v>57</v>
      </c>
      <c r="K19" s="78">
        <v>171</v>
      </c>
      <c r="L19" s="78">
        <v>228</v>
      </c>
      <c r="M19" s="81">
        <v>171</v>
      </c>
      <c r="N19" s="78">
        <v>0</v>
      </c>
      <c r="O19" s="78">
        <v>57</v>
      </c>
      <c r="P19" s="79"/>
      <c r="Q19" s="81">
        <f>'500 rader'!Q19*3</f>
        <v>90</v>
      </c>
      <c r="R19" s="81">
        <f>'500 rader'!R19*3</f>
        <v>180</v>
      </c>
      <c r="S19" s="81">
        <f>'500 rader'!S19*3</f>
        <v>165</v>
      </c>
      <c r="T19" s="81">
        <f>'500 rader'!T19*3</f>
        <v>180</v>
      </c>
      <c r="U19" s="81">
        <f>'500 rader'!U19*3</f>
        <v>30</v>
      </c>
      <c r="V19" s="81">
        <f>'500 rader'!V19*3</f>
        <v>45</v>
      </c>
      <c r="W19" s="33"/>
      <c r="X19" s="89">
        <f>'500 rader'!X19</f>
        <v>6912</v>
      </c>
      <c r="Y19" s="33">
        <v>1500</v>
      </c>
      <c r="Z19" s="122">
        <v>12972</v>
      </c>
      <c r="AA19" s="122">
        <v>369957</v>
      </c>
      <c r="AB19" s="122">
        <v>66354</v>
      </c>
      <c r="AC19" s="122">
        <v>383528</v>
      </c>
      <c r="AD19" s="122">
        <v>397724</v>
      </c>
      <c r="AE19" s="122">
        <v>403313</v>
      </c>
      <c r="AF19" s="122"/>
      <c r="AG19" s="46">
        <f>'500 rader'!AG19*3</f>
        <v>17040</v>
      </c>
      <c r="AH19" s="46">
        <f>'500 rader'!AH19*3</f>
        <v>48375</v>
      </c>
      <c r="AI19" s="46">
        <f>'500 rader'!AI19*3</f>
        <v>78690</v>
      </c>
      <c r="AJ19" s="46">
        <f>'500 rader'!AJ19*3</f>
        <v>110445</v>
      </c>
      <c r="AK19" s="46">
        <f>'500 rader'!AK19*3</f>
        <v>166770</v>
      </c>
      <c r="AL19" s="46">
        <f>'500 rader'!AL19*3</f>
        <v>216585</v>
      </c>
    </row>
    <row r="20" spans="1:38" ht="15.75" customHeight="1" x14ac:dyDescent="0.25">
      <c r="A20" s="8"/>
      <c r="B20" s="37" t="s">
        <v>4</v>
      </c>
      <c r="C20" s="37">
        <v>6</v>
      </c>
      <c r="D20" s="87">
        <v>770573</v>
      </c>
      <c r="E20" s="87">
        <v>728809</v>
      </c>
      <c r="F20" s="90">
        <f>'500 rader'!F20</f>
        <v>38</v>
      </c>
      <c r="G20" s="90">
        <f>'500 rader'!G20</f>
        <v>10</v>
      </c>
      <c r="H20" s="38">
        <f>'500 rader'!H20</f>
        <v>7776</v>
      </c>
      <c r="I20" s="42">
        <v>1500</v>
      </c>
      <c r="J20" s="80">
        <v>0</v>
      </c>
      <c r="K20" s="80">
        <v>0</v>
      </c>
      <c r="L20" s="78">
        <v>100</v>
      </c>
      <c r="M20" s="81">
        <v>200</v>
      </c>
      <c r="N20" s="80">
        <v>100</v>
      </c>
      <c r="O20" s="78">
        <v>0</v>
      </c>
      <c r="P20" s="79"/>
      <c r="Q20" s="81">
        <f>'500 rader'!Q20*3</f>
        <v>60</v>
      </c>
      <c r="R20" s="81">
        <f>'500 rader'!R20*3</f>
        <v>75</v>
      </c>
      <c r="S20" s="81">
        <f>'500 rader'!S20*3</f>
        <v>90</v>
      </c>
      <c r="T20" s="81">
        <f>'500 rader'!T20*3</f>
        <v>120</v>
      </c>
      <c r="U20" s="81">
        <f>'500 rader'!U20*3</f>
        <v>150</v>
      </c>
      <c r="V20" s="81">
        <f>'500 rader'!V20*3</f>
        <v>180</v>
      </c>
      <c r="W20" s="33"/>
      <c r="X20" s="89">
        <f>'500 rader'!X20</f>
        <v>6912</v>
      </c>
      <c r="Y20" s="33">
        <v>1500</v>
      </c>
      <c r="Z20" s="122">
        <v>17290</v>
      </c>
      <c r="AA20" s="122">
        <v>29042</v>
      </c>
      <c r="AB20" s="122">
        <v>19028</v>
      </c>
      <c r="AC20" s="122">
        <v>33990</v>
      </c>
      <c r="AD20" s="122">
        <v>34909</v>
      </c>
      <c r="AE20" s="122">
        <v>33790</v>
      </c>
      <c r="AF20" s="122"/>
      <c r="AG20" s="46">
        <f>'500 rader'!AG20*3</f>
        <v>50715</v>
      </c>
      <c r="AH20" s="46">
        <f>'500 rader'!AH20*3</f>
        <v>67890</v>
      </c>
      <c r="AI20" s="46">
        <f>'500 rader'!AI20*3</f>
        <v>84930</v>
      </c>
      <c r="AJ20" s="46">
        <f>'500 rader'!AJ20*3</f>
        <v>103665</v>
      </c>
      <c r="AK20" s="46">
        <f>'500 rader'!AK20*3</f>
        <v>131205</v>
      </c>
      <c r="AL20" s="46">
        <f>'500 rader'!AL20*3</f>
        <v>146160</v>
      </c>
    </row>
    <row r="21" spans="1:38" ht="15.75" customHeight="1" x14ac:dyDescent="0.25">
      <c r="A21" s="8"/>
      <c r="B21" s="37" t="s">
        <v>5</v>
      </c>
      <c r="C21" s="37" t="s">
        <v>30</v>
      </c>
      <c r="D21" s="87">
        <v>212867</v>
      </c>
      <c r="E21" s="87">
        <v>83232</v>
      </c>
      <c r="F21" s="90">
        <f>'500 rader'!F21</f>
        <v>39</v>
      </c>
      <c r="G21" s="90">
        <f>'500 rader'!G21</f>
        <v>12</v>
      </c>
      <c r="H21" s="38">
        <f>'500 rader'!H21</f>
        <v>5184</v>
      </c>
      <c r="I21" s="42">
        <v>1500</v>
      </c>
      <c r="J21" s="80">
        <v>2092</v>
      </c>
      <c r="K21" s="80">
        <v>336</v>
      </c>
      <c r="L21" s="78">
        <v>1630</v>
      </c>
      <c r="M21" s="81">
        <v>252</v>
      </c>
      <c r="N21" s="80">
        <v>210</v>
      </c>
      <c r="O21" s="78">
        <v>84</v>
      </c>
      <c r="P21" s="79"/>
      <c r="Q21" s="81">
        <f>'500 rader'!Q21*3</f>
        <v>3525</v>
      </c>
      <c r="R21" s="81">
        <f>'500 rader'!R21*3</f>
        <v>1485</v>
      </c>
      <c r="S21" s="81">
        <f>'500 rader'!S21*3</f>
        <v>2070</v>
      </c>
      <c r="T21" s="81">
        <f>'500 rader'!T21*3</f>
        <v>225</v>
      </c>
      <c r="U21" s="81">
        <f>'500 rader'!U21*3</f>
        <v>210</v>
      </c>
      <c r="V21" s="81">
        <f>'500 rader'!V21*3</f>
        <v>75</v>
      </c>
      <c r="W21" s="33"/>
      <c r="X21" s="89">
        <f>'500 rader'!X21</f>
        <v>5184</v>
      </c>
      <c r="Y21" s="33">
        <v>1500</v>
      </c>
      <c r="Z21" s="122">
        <v>7066</v>
      </c>
      <c r="AA21" s="122">
        <v>222899</v>
      </c>
      <c r="AB21" s="122">
        <v>225991</v>
      </c>
      <c r="AC21" s="122">
        <v>223235</v>
      </c>
      <c r="AD21" s="122">
        <v>8780</v>
      </c>
      <c r="AE21" s="122">
        <v>7570</v>
      </c>
      <c r="AF21" s="122"/>
      <c r="AG21" s="46">
        <f>'500 rader'!AG21*3</f>
        <v>32235</v>
      </c>
      <c r="AH21" s="46">
        <f>'500 rader'!AH21*3</f>
        <v>100530</v>
      </c>
      <c r="AI21" s="46">
        <f>'500 rader'!AI21*3</f>
        <v>160740</v>
      </c>
      <c r="AJ21" s="46">
        <f>'500 rader'!AJ21*3</f>
        <v>231825</v>
      </c>
      <c r="AK21" s="46">
        <f>'500 rader'!AK21*3</f>
        <v>11025</v>
      </c>
      <c r="AL21" s="46">
        <f>'500 rader'!AL21*3</f>
        <v>10290</v>
      </c>
    </row>
    <row r="22" spans="1:38" ht="15.75" customHeight="1" x14ac:dyDescent="0.25">
      <c r="A22" s="8"/>
      <c r="B22" s="37" t="s">
        <v>5</v>
      </c>
      <c r="C22" s="37" t="s">
        <v>29</v>
      </c>
      <c r="D22" s="87">
        <v>250000</v>
      </c>
      <c r="E22" s="36">
        <v>64861</v>
      </c>
      <c r="F22" s="90">
        <f>'500 rader'!F22</f>
        <v>37</v>
      </c>
      <c r="G22" s="90">
        <f>'500 rader'!G22</f>
        <v>10</v>
      </c>
      <c r="H22" s="38">
        <f>'500 rader'!H22</f>
        <v>5184</v>
      </c>
      <c r="I22" s="42">
        <v>1500</v>
      </c>
      <c r="J22" s="78">
        <v>48</v>
      </c>
      <c r="K22" s="78">
        <v>0</v>
      </c>
      <c r="L22" s="78">
        <v>0</v>
      </c>
      <c r="M22" s="81">
        <v>0</v>
      </c>
      <c r="N22" s="78">
        <v>0</v>
      </c>
      <c r="O22" s="78">
        <v>0</v>
      </c>
      <c r="P22" s="79"/>
      <c r="Q22" s="81">
        <f>'500 rader'!Q22*3</f>
        <v>45</v>
      </c>
      <c r="R22" s="81">
        <f>'500 rader'!R22*3</f>
        <v>0</v>
      </c>
      <c r="S22" s="81">
        <f>'500 rader'!S22*3</f>
        <v>0</v>
      </c>
      <c r="T22" s="81">
        <f>'500 rader'!T22*3</f>
        <v>0</v>
      </c>
      <c r="U22" s="81">
        <f>'500 rader'!U22*3</f>
        <v>0</v>
      </c>
      <c r="V22" s="81">
        <f>'500 rader'!V22*3</f>
        <v>0</v>
      </c>
      <c r="W22" s="33"/>
      <c r="X22" s="89">
        <f>'500 rader'!X22</f>
        <v>9216</v>
      </c>
      <c r="Y22" s="33">
        <v>1500</v>
      </c>
      <c r="Z22" s="122">
        <v>6014</v>
      </c>
      <c r="AA22" s="122">
        <v>8300</v>
      </c>
      <c r="AB22" s="122">
        <v>12559</v>
      </c>
      <c r="AC22" s="122">
        <v>6178</v>
      </c>
      <c r="AD22" s="122">
        <v>7861</v>
      </c>
      <c r="AE22" s="122">
        <v>1875</v>
      </c>
      <c r="AF22" s="122"/>
      <c r="AG22" s="46">
        <f>'500 rader'!AG22*3</f>
        <v>29685</v>
      </c>
      <c r="AH22" s="46">
        <f>'500 rader'!AH22*3</f>
        <v>51735</v>
      </c>
      <c r="AI22" s="46">
        <f>'500 rader'!AI22*3</f>
        <v>74850</v>
      </c>
      <c r="AJ22" s="46">
        <f>'500 rader'!AJ22*3</f>
        <v>105030</v>
      </c>
      <c r="AK22" s="46">
        <f>'500 rader'!AK22*3</f>
        <v>5040</v>
      </c>
      <c r="AL22" s="46">
        <f>'500 rader'!AL22*3</f>
        <v>5595</v>
      </c>
    </row>
    <row r="23" spans="1:38" ht="15.75" customHeight="1" x14ac:dyDescent="0.25">
      <c r="A23" s="8"/>
      <c r="B23" s="38" t="s">
        <v>4</v>
      </c>
      <c r="C23" s="38">
        <v>7</v>
      </c>
      <c r="D23" s="36">
        <v>1857142</v>
      </c>
      <c r="E23" s="88">
        <v>591474</v>
      </c>
      <c r="F23" s="90">
        <f>'500 rader'!F23</f>
        <v>37</v>
      </c>
      <c r="G23" s="90">
        <f>'500 rader'!G23</f>
        <v>10</v>
      </c>
      <c r="H23" s="38">
        <f>'500 rader'!H23</f>
        <v>9216</v>
      </c>
      <c r="I23" s="42">
        <v>1500</v>
      </c>
      <c r="J23" s="79">
        <v>100</v>
      </c>
      <c r="K23" s="79">
        <v>200</v>
      </c>
      <c r="L23" s="79">
        <v>0</v>
      </c>
      <c r="M23" s="81">
        <v>0</v>
      </c>
      <c r="N23" s="79">
        <v>100</v>
      </c>
      <c r="O23" s="79">
        <v>300</v>
      </c>
      <c r="P23" s="79"/>
      <c r="Q23" s="81">
        <f>'500 rader'!Q23*3</f>
        <v>75</v>
      </c>
      <c r="R23" s="81">
        <f>'500 rader'!R23*3</f>
        <v>75</v>
      </c>
      <c r="S23" s="81">
        <f>'500 rader'!S23*3</f>
        <v>90</v>
      </c>
      <c r="T23" s="81">
        <f>'500 rader'!T23*3</f>
        <v>105</v>
      </c>
      <c r="U23" s="81">
        <f>'500 rader'!U23*3</f>
        <v>135</v>
      </c>
      <c r="V23" s="81">
        <f>'500 rader'!V23*3</f>
        <v>165</v>
      </c>
      <c r="W23" s="33"/>
      <c r="X23" s="89">
        <f>'500 rader'!X23</f>
        <v>9216</v>
      </c>
      <c r="Y23" s="33">
        <v>1500</v>
      </c>
      <c r="Z23" s="122">
        <v>16239</v>
      </c>
      <c r="AA23" s="122">
        <v>25608</v>
      </c>
      <c r="AB23" s="122">
        <v>37500</v>
      </c>
      <c r="AC23" s="122">
        <v>21562</v>
      </c>
      <c r="AD23" s="122">
        <v>57120</v>
      </c>
      <c r="AE23" s="122">
        <v>40494</v>
      </c>
      <c r="AF23" s="122"/>
      <c r="AG23" s="46">
        <f>'500 rader'!AG23*3</f>
        <v>102300</v>
      </c>
      <c r="AH23" s="46">
        <f>'500 rader'!AH23*3</f>
        <v>130485</v>
      </c>
      <c r="AI23" s="46">
        <f>'500 rader'!AI23*3</f>
        <v>164010</v>
      </c>
      <c r="AJ23" s="46">
        <f>'500 rader'!AJ23*3</f>
        <v>206520</v>
      </c>
      <c r="AK23" s="46">
        <f>'500 rader'!AK23*3</f>
        <v>268410</v>
      </c>
      <c r="AL23" s="46">
        <f>'500 rader'!AL23*3</f>
        <v>310470</v>
      </c>
    </row>
    <row r="24" spans="1:38" ht="15.75" customHeight="1" x14ac:dyDescent="0.25">
      <c r="A24" s="8"/>
      <c r="B24" s="38" t="s">
        <v>5</v>
      </c>
      <c r="C24" s="38" t="s">
        <v>28</v>
      </c>
      <c r="D24" s="87">
        <v>43224</v>
      </c>
      <c r="E24" s="88">
        <v>34443</v>
      </c>
      <c r="F24" s="90">
        <f>'500 rader'!F24</f>
        <v>31</v>
      </c>
      <c r="G24" s="90">
        <f>'500 rader'!G24</f>
        <v>13</v>
      </c>
      <c r="H24" s="38">
        <f>'500 rader'!H24</f>
        <v>2592</v>
      </c>
      <c r="I24" s="42">
        <v>1500</v>
      </c>
      <c r="J24" s="79">
        <v>49824</v>
      </c>
      <c r="K24" s="79">
        <v>9866</v>
      </c>
      <c r="L24" s="79">
        <v>50980</v>
      </c>
      <c r="M24" s="81">
        <v>7572</v>
      </c>
      <c r="N24" s="79">
        <v>3030</v>
      </c>
      <c r="O24" s="79">
        <v>1768</v>
      </c>
      <c r="P24" s="79"/>
      <c r="Q24" s="81">
        <f>'500 rader'!Q24*3</f>
        <v>33645</v>
      </c>
      <c r="R24" s="81">
        <f>'500 rader'!R24*3</f>
        <v>45105</v>
      </c>
      <c r="S24" s="81">
        <f>'500 rader'!S24*3</f>
        <v>59880</v>
      </c>
      <c r="T24" s="81">
        <f>'500 rader'!T24*3</f>
        <v>8295</v>
      </c>
      <c r="U24" s="81">
        <f>'500 rader'!U24*3</f>
        <v>4410</v>
      </c>
      <c r="V24" s="81">
        <f>'500 rader'!V24*3</f>
        <v>3090</v>
      </c>
      <c r="W24" s="33"/>
      <c r="X24" s="89">
        <f>'500 rader'!X24</f>
        <v>2592</v>
      </c>
      <c r="Y24" s="33">
        <v>1500</v>
      </c>
      <c r="Z24" s="122">
        <v>10050</v>
      </c>
      <c r="AA24" s="122">
        <v>54832</v>
      </c>
      <c r="AB24" s="122">
        <v>52012</v>
      </c>
      <c r="AC24" s="122">
        <v>7572</v>
      </c>
      <c r="AD24" s="122">
        <v>3030</v>
      </c>
      <c r="AE24" s="122">
        <v>1768</v>
      </c>
      <c r="AF24" s="122"/>
      <c r="AG24" s="46">
        <f>'500 rader'!AG24*3</f>
        <v>33645</v>
      </c>
      <c r="AH24" s="46">
        <f>'500 rader'!AH24*3</f>
        <v>45105</v>
      </c>
      <c r="AI24" s="46">
        <f>'500 rader'!AI24*3</f>
        <v>59880</v>
      </c>
      <c r="AJ24" s="46">
        <f>'500 rader'!AJ24*3</f>
        <v>8295</v>
      </c>
      <c r="AK24" s="46">
        <f>'500 rader'!AK24*3</f>
        <v>4410</v>
      </c>
      <c r="AL24" s="46">
        <f>'500 rader'!AL24*3</f>
        <v>3090</v>
      </c>
    </row>
    <row r="25" spans="1:38" ht="15.75" customHeight="1" x14ac:dyDescent="0.25">
      <c r="A25" s="8"/>
      <c r="B25" s="38" t="s">
        <v>5</v>
      </c>
      <c r="C25" s="38" t="s">
        <v>27</v>
      </c>
      <c r="D25" s="87">
        <v>217209</v>
      </c>
      <c r="E25" s="88">
        <v>114295</v>
      </c>
      <c r="F25" s="90">
        <f>'500 rader'!F25</f>
        <v>33</v>
      </c>
      <c r="G25" s="90">
        <f>'500 rader'!G25</f>
        <v>11</v>
      </c>
      <c r="H25" s="38">
        <f>'500 rader'!H25</f>
        <v>7776</v>
      </c>
      <c r="I25" s="42">
        <v>1500</v>
      </c>
      <c r="J25" s="79">
        <v>297</v>
      </c>
      <c r="K25" s="79">
        <v>425</v>
      </c>
      <c r="L25" s="79">
        <v>256</v>
      </c>
      <c r="M25" s="81">
        <v>329</v>
      </c>
      <c r="N25" s="79">
        <v>224</v>
      </c>
      <c r="O25" s="79">
        <v>128</v>
      </c>
      <c r="P25" s="79"/>
      <c r="Q25" s="81">
        <f>'500 rader'!Q25*3</f>
        <v>300</v>
      </c>
      <c r="R25" s="81">
        <f>'500 rader'!R25*3</f>
        <v>330</v>
      </c>
      <c r="S25" s="81">
        <f>'500 rader'!S25*3</f>
        <v>375</v>
      </c>
      <c r="T25" s="81">
        <f>'500 rader'!T25*3</f>
        <v>270</v>
      </c>
      <c r="U25" s="81">
        <f>'500 rader'!U25*3</f>
        <v>285</v>
      </c>
      <c r="V25" s="81">
        <f>'500 rader'!V25*3</f>
        <v>165</v>
      </c>
      <c r="W25" s="33"/>
      <c r="X25" s="89">
        <f>'500 rader'!X25</f>
        <v>5184</v>
      </c>
      <c r="Y25" s="33">
        <v>1500</v>
      </c>
      <c r="Z25" s="122">
        <v>7878</v>
      </c>
      <c r="AA25" s="122">
        <v>18562</v>
      </c>
      <c r="AB25" s="122">
        <v>236287</v>
      </c>
      <c r="AC25" s="122">
        <v>239146</v>
      </c>
      <c r="AD25" s="122">
        <v>223037</v>
      </c>
      <c r="AE25" s="122">
        <v>234644</v>
      </c>
      <c r="AF25" s="122"/>
      <c r="AG25" s="46">
        <f>'500 rader'!AG25*3</f>
        <v>33315</v>
      </c>
      <c r="AH25" s="46">
        <f>'500 rader'!AH25*3</f>
        <v>51960</v>
      </c>
      <c r="AI25" s="46">
        <f>'500 rader'!AI25*3</f>
        <v>77010</v>
      </c>
      <c r="AJ25" s="46">
        <f>'500 rader'!AJ25*3</f>
        <v>114750</v>
      </c>
      <c r="AK25" s="46">
        <f>'500 rader'!AK25*3</f>
        <v>184755</v>
      </c>
      <c r="AL25" s="46">
        <f>'500 rader'!AL25*3</f>
        <v>244725</v>
      </c>
    </row>
    <row r="26" spans="1:38" ht="15.75" customHeight="1" x14ac:dyDescent="0.25">
      <c r="A26" s="8"/>
      <c r="B26" s="38" t="s">
        <v>4</v>
      </c>
      <c r="C26" s="38">
        <v>8</v>
      </c>
      <c r="D26" s="87">
        <v>151133</v>
      </c>
      <c r="E26" s="88">
        <v>178846</v>
      </c>
      <c r="F26" s="90">
        <f>'500 rader'!F26</f>
        <v>39</v>
      </c>
      <c r="G26" s="90">
        <f>'500 rader'!G26</f>
        <v>10</v>
      </c>
      <c r="H26" s="38">
        <f>'500 rader'!H26</f>
        <v>5184</v>
      </c>
      <c r="I26" s="42">
        <v>1500</v>
      </c>
      <c r="J26" s="79">
        <v>20</v>
      </c>
      <c r="K26" s="79">
        <v>40</v>
      </c>
      <c r="L26" s="79">
        <v>0</v>
      </c>
      <c r="M26" s="81">
        <v>0</v>
      </c>
      <c r="N26" s="79">
        <v>0</v>
      </c>
      <c r="O26" s="79">
        <v>0</v>
      </c>
      <c r="P26" s="79"/>
      <c r="Q26" s="81">
        <f>'500 rader'!Q26*3</f>
        <v>45</v>
      </c>
      <c r="R26" s="81">
        <f>'500 rader'!R26*3</f>
        <v>60</v>
      </c>
      <c r="S26" s="81">
        <f>'500 rader'!S26*3</f>
        <v>0</v>
      </c>
      <c r="T26" s="81">
        <f>'500 rader'!T26*3</f>
        <v>0</v>
      </c>
      <c r="U26" s="81">
        <f>'500 rader'!U26*3</f>
        <v>0</v>
      </c>
      <c r="V26" s="81">
        <f>'500 rader'!V26*3</f>
        <v>0</v>
      </c>
      <c r="W26" s="33"/>
      <c r="X26" s="89">
        <f>'500 rader'!X26</f>
        <v>5184</v>
      </c>
      <c r="Y26" s="33">
        <v>1500</v>
      </c>
      <c r="Z26" s="122">
        <v>2715</v>
      </c>
      <c r="AA26" s="122">
        <v>158035</v>
      </c>
      <c r="AB26" s="122">
        <v>6567</v>
      </c>
      <c r="AC26" s="122">
        <v>153063</v>
      </c>
      <c r="AD26" s="122">
        <v>3684</v>
      </c>
      <c r="AE26" s="122">
        <v>9740</v>
      </c>
      <c r="AF26" s="122"/>
      <c r="AG26" s="46">
        <f>'500 rader'!AG26*3</f>
        <v>19755</v>
      </c>
      <c r="AH26" s="46">
        <f>'500 rader'!AH26*3</f>
        <v>24405</v>
      </c>
      <c r="AI26" s="46">
        <f>'500 rader'!AI26*3</f>
        <v>30420</v>
      </c>
      <c r="AJ26" s="46">
        <f>'500 rader'!AJ26*3</f>
        <v>35985</v>
      </c>
      <c r="AK26" s="46">
        <f>'500 rader'!AK26*3</f>
        <v>45225</v>
      </c>
      <c r="AL26" s="46">
        <f>'500 rader'!AL26*3</f>
        <v>51555</v>
      </c>
    </row>
    <row r="27" spans="1:38" ht="15.75" customHeight="1" x14ac:dyDescent="0.25">
      <c r="A27" s="8"/>
      <c r="B27" s="38" t="s">
        <v>5</v>
      </c>
      <c r="C27" s="38" t="s">
        <v>26</v>
      </c>
      <c r="D27" s="87">
        <v>7797</v>
      </c>
      <c r="E27" s="88">
        <v>5274</v>
      </c>
      <c r="F27" s="90">
        <f>'500 rader'!F27</f>
        <v>30</v>
      </c>
      <c r="G27" s="90">
        <f>'500 rader'!G27</f>
        <v>12</v>
      </c>
      <c r="H27" s="38">
        <f>'500 rader'!H27</f>
        <v>7776</v>
      </c>
      <c r="I27" s="42">
        <v>1500</v>
      </c>
      <c r="J27" s="79">
        <v>0</v>
      </c>
      <c r="K27" s="79">
        <v>0</v>
      </c>
      <c r="L27" s="79">
        <v>0</v>
      </c>
      <c r="M27" s="81">
        <v>0</v>
      </c>
      <c r="N27" s="79">
        <v>0</v>
      </c>
      <c r="O27" s="79">
        <v>0</v>
      </c>
      <c r="P27" s="79"/>
      <c r="Q27" s="81">
        <f>'500 rader'!Q27*3</f>
        <v>270</v>
      </c>
      <c r="R27" s="81">
        <f>'500 rader'!R27*3</f>
        <v>0</v>
      </c>
      <c r="S27" s="81">
        <f>'500 rader'!S27*3</f>
        <v>0</v>
      </c>
      <c r="T27" s="81">
        <f>'500 rader'!T27*3</f>
        <v>0</v>
      </c>
      <c r="U27" s="81">
        <f>'500 rader'!U27*3</f>
        <v>0</v>
      </c>
      <c r="V27" s="81">
        <f>'500 rader'!V27*3</f>
        <v>0</v>
      </c>
      <c r="W27" s="33"/>
      <c r="X27" s="89">
        <f>'500 rader'!X27</f>
        <v>7776</v>
      </c>
      <c r="Y27" s="33">
        <v>1500</v>
      </c>
      <c r="Z27" s="122">
        <v>9392</v>
      </c>
      <c r="AA27" s="122">
        <v>290</v>
      </c>
      <c r="AB27" s="122">
        <v>145</v>
      </c>
      <c r="AC27" s="122">
        <v>145</v>
      </c>
      <c r="AD27" s="122">
        <v>145</v>
      </c>
      <c r="AE27" s="122">
        <v>0</v>
      </c>
      <c r="AF27" s="122"/>
      <c r="AG27" s="46">
        <f>'500 rader'!AG27*3</f>
        <v>6270</v>
      </c>
      <c r="AH27" s="46">
        <f>'500 rader'!AH27*3</f>
        <v>525</v>
      </c>
      <c r="AI27" s="46">
        <f>'500 rader'!AI27*3</f>
        <v>90</v>
      </c>
      <c r="AJ27" s="46">
        <f>'500 rader'!AJ27*3</f>
        <v>135</v>
      </c>
      <c r="AK27" s="46">
        <f>'500 rader'!AK27*3</f>
        <v>75</v>
      </c>
      <c r="AL27" s="46">
        <f>'500 rader'!AL27*3</f>
        <v>90</v>
      </c>
    </row>
    <row r="28" spans="1:38" ht="15.75" customHeight="1" x14ac:dyDescent="0.25">
      <c r="A28" s="8"/>
      <c r="B28" s="38" t="s">
        <v>6</v>
      </c>
      <c r="C28" s="38" t="s">
        <v>25</v>
      </c>
      <c r="D28" s="87">
        <v>100570</v>
      </c>
      <c r="E28" s="88">
        <v>26810</v>
      </c>
      <c r="F28" s="90">
        <f>'500 rader'!F28</f>
        <v>33</v>
      </c>
      <c r="G28" s="90">
        <f>'500 rader'!G28</f>
        <v>13</v>
      </c>
      <c r="H28" s="38">
        <f>'500 rader'!H28</f>
        <v>3888</v>
      </c>
      <c r="I28" s="42">
        <v>1500</v>
      </c>
      <c r="J28" s="79">
        <v>106906</v>
      </c>
      <c r="K28" s="79">
        <v>108224</v>
      </c>
      <c r="L28" s="79">
        <v>6560</v>
      </c>
      <c r="M28" s="81">
        <v>5803</v>
      </c>
      <c r="N28" s="79">
        <v>1625</v>
      </c>
      <c r="O28" s="79">
        <v>1485</v>
      </c>
      <c r="P28" s="79"/>
      <c r="Q28" s="81">
        <f>'500 rader'!Q28*3</f>
        <v>22515</v>
      </c>
      <c r="R28" s="81">
        <f>'500 rader'!R28*3</f>
        <v>74760</v>
      </c>
      <c r="S28" s="81">
        <f>'500 rader'!S28*3</f>
        <v>6555</v>
      </c>
      <c r="T28" s="81">
        <f>'500 rader'!T28*3</f>
        <v>1344</v>
      </c>
      <c r="U28" s="81">
        <f>'500 rader'!U28*3</f>
        <v>2235</v>
      </c>
      <c r="V28" s="81">
        <f>'500 rader'!V28*3</f>
        <v>960</v>
      </c>
      <c r="W28" s="33"/>
      <c r="X28" s="89">
        <f>'500 rader'!X28</f>
        <v>3888</v>
      </c>
      <c r="Y28" s="33">
        <v>1500</v>
      </c>
      <c r="Z28" s="122">
        <v>103625</v>
      </c>
      <c r="AA28" s="122">
        <v>105634</v>
      </c>
      <c r="AB28" s="122">
        <v>5635</v>
      </c>
      <c r="AC28" s="122">
        <v>5130</v>
      </c>
      <c r="AD28" s="122">
        <v>1485</v>
      </c>
      <c r="AE28" s="122">
        <v>560</v>
      </c>
      <c r="AF28" s="122"/>
      <c r="AG28" s="46">
        <f>'500 rader'!AG28*3</f>
        <v>22515</v>
      </c>
      <c r="AH28" s="46">
        <f>'500 rader'!AH28*3</f>
        <v>74760</v>
      </c>
      <c r="AI28" s="46">
        <f>'500 rader'!AI28*3</f>
        <v>6555</v>
      </c>
      <c r="AJ28" s="46">
        <f>'500 rader'!AJ28*3</f>
        <v>1344</v>
      </c>
      <c r="AK28" s="46">
        <f>'500 rader'!AK28*3</f>
        <v>2235</v>
      </c>
      <c r="AL28" s="46">
        <f>'500 rader'!AL28*3</f>
        <v>960</v>
      </c>
    </row>
    <row r="29" spans="1:38" ht="15.75" customHeight="1" x14ac:dyDescent="0.25">
      <c r="A29" s="8"/>
      <c r="B29" s="38" t="s">
        <v>4</v>
      </c>
      <c r="C29" s="38">
        <v>9</v>
      </c>
      <c r="D29" s="87">
        <v>34034</v>
      </c>
      <c r="E29" s="88">
        <v>26882</v>
      </c>
      <c r="F29" s="90">
        <f>'500 rader'!F29</f>
        <v>35</v>
      </c>
      <c r="G29" s="90">
        <f>'500 rader'!G29</f>
        <v>11</v>
      </c>
      <c r="H29" s="38">
        <f>'500 rader'!H29</f>
        <v>3456</v>
      </c>
      <c r="I29" s="42">
        <v>1500</v>
      </c>
      <c r="J29" s="79">
        <v>78</v>
      </c>
      <c r="K29" s="79">
        <v>78</v>
      </c>
      <c r="L29" s="79">
        <v>78</v>
      </c>
      <c r="M29" s="81">
        <v>0</v>
      </c>
      <c r="N29" s="79">
        <v>0</v>
      </c>
      <c r="O29" s="79">
        <v>0</v>
      </c>
      <c r="P29" s="79"/>
      <c r="Q29" s="81">
        <f>'500 rader'!Q29*3</f>
        <v>75</v>
      </c>
      <c r="R29" s="81">
        <f>'500 rader'!R29*3</f>
        <v>90</v>
      </c>
      <c r="S29" s="81">
        <f>'500 rader'!S29*3</f>
        <v>105</v>
      </c>
      <c r="T29" s="81">
        <f>'500 rader'!T29*3</f>
        <v>0</v>
      </c>
      <c r="U29" s="81">
        <f>'500 rader'!U29*3</f>
        <v>0</v>
      </c>
      <c r="V29" s="81">
        <f>'500 rader'!V29*3</f>
        <v>0</v>
      </c>
      <c r="W29" s="33"/>
      <c r="X29" s="89">
        <f>'500 rader'!X29</f>
        <v>6912</v>
      </c>
      <c r="Y29" s="33">
        <v>1500</v>
      </c>
      <c r="Z29" s="122">
        <v>5235</v>
      </c>
      <c r="AA29" s="122">
        <v>36509</v>
      </c>
      <c r="AB29" s="122">
        <v>2832</v>
      </c>
      <c r="AC29" s="122">
        <v>2280</v>
      </c>
      <c r="AD29" s="122">
        <v>780</v>
      </c>
      <c r="AE29" s="122">
        <v>864</v>
      </c>
      <c r="AF29" s="122"/>
      <c r="AG29" s="46">
        <f>'500 rader'!AG29*3</f>
        <v>19530</v>
      </c>
      <c r="AH29" s="46">
        <f>'500 rader'!AH29*3</f>
        <v>20460</v>
      </c>
      <c r="AI29" s="46">
        <f>'500 rader'!AI29*3</f>
        <v>23160</v>
      </c>
      <c r="AJ29" s="46">
        <f>'500 rader'!AJ29*3</f>
        <v>2085</v>
      </c>
      <c r="AK29" s="46">
        <f>'500 rader'!AK29*3</f>
        <v>1350</v>
      </c>
      <c r="AL29" s="46">
        <f>'500 rader'!AL29*3</f>
        <v>1110</v>
      </c>
    </row>
    <row r="30" spans="1:38" ht="15.75" customHeight="1" x14ac:dyDescent="0.25">
      <c r="A30" s="8"/>
      <c r="B30" s="38" t="s">
        <v>5</v>
      </c>
      <c r="C30" s="38" t="s">
        <v>24</v>
      </c>
      <c r="D30" s="87">
        <v>137121</v>
      </c>
      <c r="E30" s="88">
        <v>86103</v>
      </c>
      <c r="F30" s="90">
        <f>'500 rader'!F30</f>
        <v>35</v>
      </c>
      <c r="G30" s="90">
        <f>'500 rader'!G30</f>
        <v>12</v>
      </c>
      <c r="H30" s="38">
        <f>'500 rader'!H30</f>
        <v>9216</v>
      </c>
      <c r="I30" s="42">
        <v>1500</v>
      </c>
      <c r="J30" s="79">
        <v>3329</v>
      </c>
      <c r="K30" s="79">
        <v>3188</v>
      </c>
      <c r="L30" s="79">
        <v>3020</v>
      </c>
      <c r="M30" s="81">
        <v>1083</v>
      </c>
      <c r="N30" s="79">
        <v>546</v>
      </c>
      <c r="O30" s="79">
        <v>390</v>
      </c>
      <c r="P30" s="79"/>
      <c r="Q30" s="81">
        <f>'500 rader'!Q30*3</f>
        <v>2520</v>
      </c>
      <c r="R30" s="81">
        <f>'500 rader'!R30*3</f>
        <v>2550</v>
      </c>
      <c r="S30" s="81">
        <f>'500 rader'!S30*3</f>
        <v>2430</v>
      </c>
      <c r="T30" s="81">
        <f>'500 rader'!T30*3</f>
        <v>990</v>
      </c>
      <c r="U30" s="81">
        <f>'500 rader'!U30*3</f>
        <v>705</v>
      </c>
      <c r="V30" s="81">
        <f>'500 rader'!V30*3</f>
        <v>570</v>
      </c>
      <c r="W30" s="33"/>
      <c r="X30" s="89">
        <f>'500 rader'!X30</f>
        <v>9216</v>
      </c>
      <c r="Y30" s="33">
        <v>1500</v>
      </c>
      <c r="Z30" s="122">
        <v>13987</v>
      </c>
      <c r="AA30" s="122">
        <v>13549</v>
      </c>
      <c r="AB30" s="122">
        <v>5231</v>
      </c>
      <c r="AC30" s="122">
        <v>7381</v>
      </c>
      <c r="AD30" s="122">
        <v>143677</v>
      </c>
      <c r="AE30" s="122">
        <v>7950</v>
      </c>
      <c r="AF30" s="122"/>
      <c r="AG30" s="46">
        <f>'500 rader'!AG30*3</f>
        <v>42900</v>
      </c>
      <c r="AH30" s="46">
        <f>'500 rader'!AH30*3</f>
        <v>44610</v>
      </c>
      <c r="AI30" s="46">
        <f>'500 rader'!AI30*3</f>
        <v>49530</v>
      </c>
      <c r="AJ30" s="46">
        <f>'500 rader'!AJ30*3</f>
        <v>54570</v>
      </c>
      <c r="AK30" s="46">
        <f>'500 rader'!AK30*3</f>
        <v>62550</v>
      </c>
      <c r="AL30" s="46">
        <f>'500 rader'!AL30*3</f>
        <v>6390</v>
      </c>
    </row>
    <row r="31" spans="1:38" ht="15.75" customHeight="1" x14ac:dyDescent="0.25">
      <c r="A31" s="8"/>
      <c r="B31" s="38" t="s">
        <v>6</v>
      </c>
      <c r="C31" s="38" t="s">
        <v>22</v>
      </c>
      <c r="D31" s="87">
        <v>116634</v>
      </c>
      <c r="E31" s="88">
        <v>171263</v>
      </c>
      <c r="F31" s="90">
        <f>'500 rader'!F31</f>
        <v>35</v>
      </c>
      <c r="G31" s="90">
        <f>'500 rader'!G31</f>
        <v>9</v>
      </c>
      <c r="H31" s="38">
        <f>'500 rader'!H31</f>
        <v>9216</v>
      </c>
      <c r="I31" s="42">
        <v>1500</v>
      </c>
      <c r="J31" s="79">
        <v>0</v>
      </c>
      <c r="K31" s="79">
        <v>0</v>
      </c>
      <c r="L31" s="79">
        <v>0</v>
      </c>
      <c r="M31" s="81">
        <v>0</v>
      </c>
      <c r="N31" s="79">
        <v>0</v>
      </c>
      <c r="O31" s="79">
        <v>0</v>
      </c>
      <c r="P31" s="79"/>
      <c r="Q31" s="81">
        <f>'500 rader'!Q31*3</f>
        <v>0</v>
      </c>
      <c r="R31" s="81">
        <f>'500 rader'!R31*3</f>
        <v>0</v>
      </c>
      <c r="S31" s="81">
        <f>'500 rader'!S31*3</f>
        <v>0</v>
      </c>
      <c r="T31" s="81">
        <f>'500 rader'!T31*3</f>
        <v>0</v>
      </c>
      <c r="U31" s="81">
        <f>'500 rader'!U31*3</f>
        <v>0</v>
      </c>
      <c r="V31" s="81">
        <f>'500 rader'!V31*3</f>
        <v>0</v>
      </c>
      <c r="W31" s="33"/>
      <c r="X31" s="89">
        <f>'500 rader'!X31</f>
        <v>9216</v>
      </c>
      <c r="Y31" s="33">
        <v>1500</v>
      </c>
      <c r="Z31" s="122">
        <v>16056</v>
      </c>
      <c r="AA31" s="122">
        <v>12312</v>
      </c>
      <c r="AB31" s="122">
        <v>129557</v>
      </c>
      <c r="AC31" s="122">
        <v>13047</v>
      </c>
      <c r="AD31" s="122">
        <v>16545</v>
      </c>
      <c r="AE31" s="122">
        <v>125528</v>
      </c>
      <c r="AF31" s="122"/>
      <c r="AG31" s="46">
        <f>'500 rader'!AG31*3</f>
        <v>24945</v>
      </c>
      <c r="AH31" s="46">
        <f>'500 rader'!AH31*3</f>
        <v>30000</v>
      </c>
      <c r="AI31" s="46">
        <f>'500 rader'!AI31*3</f>
        <v>33930</v>
      </c>
      <c r="AJ31" s="46">
        <f>'500 rader'!AJ31*3</f>
        <v>38505</v>
      </c>
      <c r="AK31" s="46">
        <f>'500 rader'!AK31*3</f>
        <v>46860</v>
      </c>
      <c r="AL31" s="46">
        <f>'500 rader'!AL31*3</f>
        <v>52410</v>
      </c>
    </row>
    <row r="32" spans="1:38" ht="15.75" customHeight="1" x14ac:dyDescent="0.25">
      <c r="A32" s="8"/>
      <c r="B32" s="38" t="s">
        <v>4</v>
      </c>
      <c r="C32" s="38">
        <v>10</v>
      </c>
      <c r="D32" s="87">
        <v>4506</v>
      </c>
      <c r="E32" s="88">
        <v>3266</v>
      </c>
      <c r="F32" s="90">
        <f>'500 rader'!F32</f>
        <v>17</v>
      </c>
      <c r="G32" s="90">
        <f>'500 rader'!G32</f>
        <v>13</v>
      </c>
      <c r="H32" s="38">
        <f>'500 rader'!H32</f>
        <v>2592</v>
      </c>
      <c r="I32" s="42">
        <v>1500</v>
      </c>
      <c r="J32" s="79">
        <v>5351</v>
      </c>
      <c r="K32" s="79">
        <v>260</v>
      </c>
      <c r="L32" s="79">
        <v>65</v>
      </c>
      <c r="M32" s="81">
        <v>0</v>
      </c>
      <c r="N32" s="79">
        <v>0</v>
      </c>
      <c r="O32" s="79">
        <v>0</v>
      </c>
      <c r="P32" s="79"/>
      <c r="Q32" s="81">
        <f>'500 rader'!Q32*3</f>
        <v>3441</v>
      </c>
      <c r="R32" s="81">
        <f>'500 rader'!R32*3</f>
        <v>480</v>
      </c>
      <c r="S32" s="81">
        <f>'500 rader'!S32*3</f>
        <v>150</v>
      </c>
      <c r="T32" s="81">
        <f>'500 rader'!T32*3</f>
        <v>0</v>
      </c>
      <c r="U32" s="81">
        <f>'500 rader'!U32*3</f>
        <v>0</v>
      </c>
      <c r="V32" s="81">
        <f>'500 rader'!V32*3</f>
        <v>0</v>
      </c>
      <c r="W32" s="33"/>
      <c r="X32" s="89">
        <f>'500 rader'!X32</f>
        <v>2592</v>
      </c>
      <c r="Y32" s="33">
        <v>1500</v>
      </c>
      <c r="Z32" s="122">
        <v>5286</v>
      </c>
      <c r="AA32" s="122">
        <v>260</v>
      </c>
      <c r="AB32" s="122">
        <v>65</v>
      </c>
      <c r="AC32" s="122">
        <v>0</v>
      </c>
      <c r="AD32" s="122">
        <v>0</v>
      </c>
      <c r="AE32" s="122">
        <v>0</v>
      </c>
      <c r="AF32" s="122"/>
      <c r="AG32" s="46">
        <f>'500 rader'!AG32*3</f>
        <v>3441</v>
      </c>
      <c r="AH32" s="46">
        <f>'500 rader'!AH32*3</f>
        <v>480</v>
      </c>
      <c r="AI32" s="46">
        <f>'500 rader'!AI32*3</f>
        <v>150</v>
      </c>
      <c r="AJ32" s="46">
        <f>'500 rader'!AJ32*3</f>
        <v>0</v>
      </c>
      <c r="AK32" s="46">
        <f>'500 rader'!AK32*3</f>
        <v>0</v>
      </c>
      <c r="AL32" s="46">
        <f>'500 rader'!AL32*3</f>
        <v>0</v>
      </c>
    </row>
    <row r="33" spans="1:38" ht="15.75" customHeight="1" x14ac:dyDescent="0.25">
      <c r="A33" s="8"/>
      <c r="B33" s="38" t="s">
        <v>6</v>
      </c>
      <c r="C33" s="38" t="s">
        <v>21</v>
      </c>
      <c r="D33" s="87">
        <v>166666</v>
      </c>
      <c r="E33" s="88">
        <v>204315</v>
      </c>
      <c r="F33" s="90">
        <f>'500 rader'!F33</f>
        <v>34</v>
      </c>
      <c r="G33" s="90">
        <f>'500 rader'!G33</f>
        <v>12</v>
      </c>
      <c r="H33" s="38">
        <f>'500 rader'!H33</f>
        <v>5184</v>
      </c>
      <c r="I33" s="42">
        <v>1500</v>
      </c>
      <c r="J33" s="79">
        <v>1646</v>
      </c>
      <c r="K33" s="79">
        <v>8608</v>
      </c>
      <c r="L33" s="79">
        <v>8324</v>
      </c>
      <c r="M33" s="81">
        <v>3026</v>
      </c>
      <c r="N33" s="79">
        <v>5832</v>
      </c>
      <c r="O33" s="79">
        <v>5766</v>
      </c>
      <c r="P33" s="79"/>
      <c r="Q33" s="81">
        <f>'500 rader'!Q33*3</f>
        <v>1890</v>
      </c>
      <c r="R33" s="81">
        <f>'500 rader'!R33*3</f>
        <v>5745</v>
      </c>
      <c r="S33" s="81">
        <f>'500 rader'!S33*3</f>
        <v>6105</v>
      </c>
      <c r="T33" s="81">
        <f>'500 rader'!T33*3</f>
        <v>7290</v>
      </c>
      <c r="U33" s="81">
        <f>'500 rader'!U33*3</f>
        <v>4770</v>
      </c>
      <c r="V33" s="81">
        <f>'500 rader'!V33*3</f>
        <v>4965</v>
      </c>
      <c r="W33" s="33"/>
      <c r="X33" s="89">
        <f>'500 rader'!X33</f>
        <v>5184</v>
      </c>
      <c r="Y33" s="33">
        <v>1500</v>
      </c>
      <c r="Z33" s="122">
        <v>4586</v>
      </c>
      <c r="AA33" s="122">
        <v>25022</v>
      </c>
      <c r="AB33" s="122">
        <v>27460</v>
      </c>
      <c r="AC33" s="122">
        <v>32336</v>
      </c>
      <c r="AD33" s="122">
        <v>196832</v>
      </c>
      <c r="AE33" s="122">
        <v>185930</v>
      </c>
      <c r="AF33" s="122"/>
      <c r="AG33" s="46">
        <f>'500 rader'!AG33*3</f>
        <v>13065</v>
      </c>
      <c r="AH33" s="46">
        <f>'500 rader'!AH33*3</f>
        <v>51240</v>
      </c>
      <c r="AI33" s="46">
        <f>'500 rader'!AI33*3</f>
        <v>83940</v>
      </c>
      <c r="AJ33" s="46">
        <f>'500 rader'!AJ33*3</f>
        <v>115620</v>
      </c>
      <c r="AK33" s="46">
        <f>'500 rader'!AK33*3</f>
        <v>154905</v>
      </c>
      <c r="AL33" s="46">
        <f>'500 rader'!AL33*3</f>
        <v>171105</v>
      </c>
    </row>
    <row r="34" spans="1:38" ht="15.75" customHeight="1" x14ac:dyDescent="0.25">
      <c r="A34" s="8"/>
      <c r="B34" s="38" t="s">
        <v>6</v>
      </c>
      <c r="C34" s="38" t="s">
        <v>20</v>
      </c>
      <c r="D34" s="87">
        <v>220</v>
      </c>
      <c r="E34" s="88">
        <v>374</v>
      </c>
      <c r="F34" s="90">
        <f>'500 rader'!F34</f>
        <v>14</v>
      </c>
      <c r="G34" s="90">
        <f>'500 rader'!G34</f>
        <v>13</v>
      </c>
      <c r="H34" s="38">
        <f>'500 rader'!H34</f>
        <v>5832</v>
      </c>
      <c r="I34" s="42">
        <v>1500</v>
      </c>
      <c r="J34" s="79">
        <v>220</v>
      </c>
      <c r="K34" s="79">
        <v>0</v>
      </c>
      <c r="L34" s="79">
        <v>0</v>
      </c>
      <c r="M34" s="81">
        <v>0</v>
      </c>
      <c r="N34" s="79">
        <v>0</v>
      </c>
      <c r="O34" s="79">
        <v>0</v>
      </c>
      <c r="P34" s="79"/>
      <c r="Q34" s="81">
        <f>'500 rader'!Q34*3</f>
        <v>660</v>
      </c>
      <c r="R34" s="81">
        <f>'500 rader'!R34*3</f>
        <v>0</v>
      </c>
      <c r="S34" s="81">
        <f>'500 rader'!S34*3</f>
        <v>0</v>
      </c>
      <c r="T34" s="81">
        <f>'500 rader'!T34*3</f>
        <v>0</v>
      </c>
      <c r="U34" s="81">
        <f>'500 rader'!U34*3</f>
        <v>0</v>
      </c>
      <c r="V34" s="81">
        <f>'500 rader'!V34*3</f>
        <v>0</v>
      </c>
      <c r="W34" s="33"/>
      <c r="X34" s="89">
        <f>'500 rader'!X34</f>
        <v>5832</v>
      </c>
      <c r="Y34" s="33">
        <v>1500</v>
      </c>
      <c r="Z34" s="88">
        <v>220</v>
      </c>
      <c r="AA34" s="88">
        <v>0</v>
      </c>
      <c r="AB34" s="88">
        <v>0</v>
      </c>
      <c r="AC34" s="46">
        <v>0</v>
      </c>
      <c r="AD34" s="88">
        <v>0</v>
      </c>
      <c r="AE34" s="88">
        <v>0</v>
      </c>
      <c r="AF34" s="88"/>
      <c r="AG34" s="46">
        <f>'500 rader'!AG34*3</f>
        <v>660</v>
      </c>
      <c r="AH34" s="46">
        <f>'500 rader'!AH34*3</f>
        <v>0</v>
      </c>
      <c r="AI34" s="46">
        <f>'500 rader'!AI34*3</f>
        <v>0</v>
      </c>
      <c r="AJ34" s="46">
        <f>'500 rader'!AJ34*3</f>
        <v>0</v>
      </c>
      <c r="AK34" s="46">
        <f>'500 rader'!AK34*3</f>
        <v>0</v>
      </c>
      <c r="AL34" s="46">
        <f>'500 rader'!AL34*3</f>
        <v>0</v>
      </c>
    </row>
    <row r="35" spans="1:38" ht="15.75" customHeight="1" x14ac:dyDescent="0.25">
      <c r="A35" s="8"/>
      <c r="B35" s="38" t="s">
        <v>7</v>
      </c>
      <c r="C35" s="38">
        <v>11</v>
      </c>
      <c r="D35" s="87">
        <v>1278370</v>
      </c>
      <c r="E35" s="88">
        <v>741108</v>
      </c>
      <c r="F35" s="90">
        <f>'500 rader'!F35</f>
        <v>36</v>
      </c>
      <c r="G35" s="90">
        <f>'500 rader'!G35</f>
        <v>8</v>
      </c>
      <c r="H35" s="38">
        <f>'500 rader'!H35</f>
        <v>7776</v>
      </c>
      <c r="I35" s="42">
        <v>1500</v>
      </c>
      <c r="J35" s="79">
        <v>0</v>
      </c>
      <c r="K35" s="79">
        <v>0</v>
      </c>
      <c r="L35" s="79">
        <v>0</v>
      </c>
      <c r="M35" s="81">
        <v>0</v>
      </c>
      <c r="N35" s="79">
        <v>0</v>
      </c>
      <c r="O35" s="79">
        <v>0</v>
      </c>
      <c r="P35" s="79"/>
      <c r="Q35" s="81">
        <f>'500 rader'!Q35*3</f>
        <v>0</v>
      </c>
      <c r="R35" s="81">
        <f>'500 rader'!R35*3</f>
        <v>0</v>
      </c>
      <c r="S35" s="81">
        <f>'500 rader'!S35*3</f>
        <v>0</v>
      </c>
      <c r="T35" s="81">
        <f>'500 rader'!T35*3</f>
        <v>0</v>
      </c>
      <c r="U35" s="81">
        <f>'500 rader'!U35*3</f>
        <v>0</v>
      </c>
      <c r="V35" s="81">
        <f>'500 rader'!V35*3</f>
        <v>0</v>
      </c>
      <c r="W35" s="33"/>
      <c r="X35" s="89">
        <f>'500 rader'!X35</f>
        <v>6912</v>
      </c>
      <c r="Y35" s="33">
        <v>1500</v>
      </c>
      <c r="Z35" s="122">
        <v>9856</v>
      </c>
      <c r="AA35" s="122">
        <v>9949</v>
      </c>
      <c r="AB35" s="122">
        <v>9941</v>
      </c>
      <c r="AC35" s="122">
        <v>19837</v>
      </c>
      <c r="AD35" s="122">
        <v>24884</v>
      </c>
      <c r="AE35" s="122">
        <v>28089</v>
      </c>
      <c r="AF35" s="122"/>
      <c r="AG35" s="46">
        <f>'500 rader'!AG35*3</f>
        <v>89550</v>
      </c>
      <c r="AH35" s="46">
        <f>'500 rader'!AH35*3</f>
        <v>106965</v>
      </c>
      <c r="AI35" s="46">
        <f>'500 rader'!AI35*3</f>
        <v>129120</v>
      </c>
      <c r="AJ35" s="46">
        <f>'500 rader'!AJ35*3</f>
        <v>158190</v>
      </c>
      <c r="AK35" s="46">
        <f>'500 rader'!AK35*3</f>
        <v>199230</v>
      </c>
      <c r="AL35" s="46">
        <f>'500 rader'!AL35*3</f>
        <v>232785</v>
      </c>
    </row>
    <row r="36" spans="1:38" ht="15.75" customHeight="1" x14ac:dyDescent="0.25">
      <c r="A36" s="8"/>
      <c r="B36" s="38" t="s">
        <v>5</v>
      </c>
      <c r="C36" s="38" t="s">
        <v>19</v>
      </c>
      <c r="D36" s="87">
        <v>1226759</v>
      </c>
      <c r="E36" s="88">
        <v>2175092</v>
      </c>
      <c r="F36" s="90">
        <f>'500 rader'!F36</f>
        <v>34</v>
      </c>
      <c r="G36" s="90">
        <f>'500 rader'!G36</f>
        <v>12</v>
      </c>
      <c r="H36" s="38">
        <f>'500 rader'!H36</f>
        <v>5184</v>
      </c>
      <c r="I36" s="42">
        <v>1500</v>
      </c>
      <c r="J36" s="79">
        <v>5706</v>
      </c>
      <c r="K36" s="79">
        <v>22399</v>
      </c>
      <c r="L36" s="79">
        <v>23179</v>
      </c>
      <c r="M36" s="81">
        <v>11144</v>
      </c>
      <c r="N36" s="79">
        <v>12482</v>
      </c>
      <c r="O36" s="79">
        <v>28841</v>
      </c>
      <c r="P36" s="79"/>
      <c r="Q36" s="81">
        <f>'500 rader'!Q36*3</f>
        <v>7935</v>
      </c>
      <c r="R36" s="81">
        <f>'500 rader'!R36*3</f>
        <v>10380</v>
      </c>
      <c r="S36" s="81">
        <f>'500 rader'!S36*3</f>
        <v>12555</v>
      </c>
      <c r="T36" s="81">
        <f>'500 rader'!T36*3</f>
        <v>15345</v>
      </c>
      <c r="U36" s="81">
        <f>'500 rader'!U36*3</f>
        <v>18135</v>
      </c>
      <c r="V36" s="81">
        <f>'500 rader'!V36*3</f>
        <v>20505</v>
      </c>
      <c r="W36" s="33"/>
      <c r="X36" s="89">
        <f>'500 rader'!X36</f>
        <v>5184</v>
      </c>
      <c r="Y36" s="33">
        <v>1500</v>
      </c>
      <c r="Z36" s="122">
        <v>48944</v>
      </c>
      <c r="AA36" s="122">
        <v>53780</v>
      </c>
      <c r="AB36" s="122">
        <v>40387</v>
      </c>
      <c r="AC36" s="122">
        <v>106913</v>
      </c>
      <c r="AD36" s="122">
        <v>1322129</v>
      </c>
      <c r="AE36" s="122">
        <v>93720</v>
      </c>
      <c r="AF36" s="122"/>
      <c r="AG36" s="46">
        <f>'500 rader'!AG36*3</f>
        <v>118980</v>
      </c>
      <c r="AH36" s="46">
        <f>'500 rader'!AH36*3</f>
        <v>159675</v>
      </c>
      <c r="AI36" s="46">
        <f>'500 rader'!AI36*3</f>
        <v>192960</v>
      </c>
      <c r="AJ36" s="46">
        <f>'500 rader'!AJ36*3</f>
        <v>236340</v>
      </c>
      <c r="AK36" s="46">
        <f>'500 rader'!AK36*3</f>
        <v>301380</v>
      </c>
      <c r="AL36" s="46">
        <f>'500 rader'!AL36*3</f>
        <v>358665</v>
      </c>
    </row>
    <row r="37" spans="1:38" ht="15.75" customHeight="1" x14ac:dyDescent="0.25">
      <c r="A37" s="8"/>
      <c r="B37" s="38" t="s">
        <v>4</v>
      </c>
      <c r="C37" s="38">
        <v>12</v>
      </c>
      <c r="D37" s="87">
        <v>1188043</v>
      </c>
      <c r="E37" s="88">
        <v>1055897</v>
      </c>
      <c r="F37" s="90">
        <f>'500 rader'!F37</f>
        <v>38</v>
      </c>
      <c r="G37" s="90">
        <f>'500 rader'!G37</f>
        <v>12</v>
      </c>
      <c r="H37" s="38">
        <f>'500 rader'!H37</f>
        <v>9216</v>
      </c>
      <c r="I37" s="42">
        <v>1500</v>
      </c>
      <c r="J37" s="79">
        <v>3276</v>
      </c>
      <c r="K37" s="79">
        <v>5808</v>
      </c>
      <c r="L37" s="79">
        <v>16678</v>
      </c>
      <c r="M37" s="81">
        <v>5126</v>
      </c>
      <c r="N37" s="79">
        <v>4328</v>
      </c>
      <c r="O37" s="79">
        <v>4698</v>
      </c>
      <c r="P37" s="79"/>
      <c r="Q37" s="81">
        <f>'500 rader'!Q37*3</f>
        <v>5865</v>
      </c>
      <c r="R37" s="81">
        <f>'500 rader'!R37*3</f>
        <v>6135</v>
      </c>
      <c r="S37" s="81">
        <f>'500 rader'!S37*3</f>
        <v>6555</v>
      </c>
      <c r="T37" s="81">
        <f>'500 rader'!T37*3</f>
        <v>7020</v>
      </c>
      <c r="U37" s="81">
        <f>'500 rader'!U37*3</f>
        <v>7935</v>
      </c>
      <c r="V37" s="81">
        <f>'500 rader'!V37*3</f>
        <v>8130</v>
      </c>
      <c r="W37" s="33"/>
      <c r="X37" s="89">
        <f>'500 rader'!X37</f>
        <v>9216</v>
      </c>
      <c r="Y37" s="33">
        <v>1500</v>
      </c>
      <c r="Z37" s="122">
        <v>13626</v>
      </c>
      <c r="AA37" s="122">
        <v>1188043</v>
      </c>
      <c r="AB37" s="122">
        <v>26444</v>
      </c>
      <c r="AC37" s="122">
        <v>31744</v>
      </c>
      <c r="AD37" s="122">
        <v>68718</v>
      </c>
      <c r="AE37" s="122">
        <v>1246417</v>
      </c>
      <c r="AF37" s="122"/>
      <c r="AG37" s="46">
        <f>'500 rader'!AG37*3</f>
        <v>104925</v>
      </c>
      <c r="AH37" s="46">
        <f>'500 rader'!AH37*3</f>
        <v>109605</v>
      </c>
      <c r="AI37" s="46">
        <f>'500 rader'!AI37*3</f>
        <v>120000</v>
      </c>
      <c r="AJ37" s="46">
        <f>'500 rader'!AJ37*3</f>
        <v>134460</v>
      </c>
      <c r="AK37" s="46">
        <f>'500 rader'!AK37*3</f>
        <v>157125</v>
      </c>
      <c r="AL37" s="46">
        <f>'500 rader'!AL37*3</f>
        <v>173850</v>
      </c>
    </row>
    <row r="38" spans="1:38" ht="15.75" customHeight="1" x14ac:dyDescent="0.25">
      <c r="A38" s="8"/>
      <c r="B38" s="38" t="s">
        <v>5</v>
      </c>
      <c r="C38" s="38" t="s">
        <v>18</v>
      </c>
      <c r="D38" s="87">
        <v>41265</v>
      </c>
      <c r="E38" s="88">
        <v>32895</v>
      </c>
      <c r="F38" s="90">
        <f>'500 rader'!F38</f>
        <v>35</v>
      </c>
      <c r="G38" s="90">
        <f>'500 rader'!G38</f>
        <v>11</v>
      </c>
      <c r="H38" s="38">
        <f>'500 rader'!H38</f>
        <v>5184</v>
      </c>
      <c r="I38" s="42">
        <v>1500</v>
      </c>
      <c r="J38" s="79">
        <v>325</v>
      </c>
      <c r="K38" s="79">
        <v>144</v>
      </c>
      <c r="L38" s="79">
        <v>108</v>
      </c>
      <c r="M38" s="81">
        <v>36</v>
      </c>
      <c r="N38" s="79">
        <v>36</v>
      </c>
      <c r="O38" s="79">
        <v>36</v>
      </c>
      <c r="P38" s="79"/>
      <c r="Q38" s="81">
        <f>'500 rader'!Q38*3</f>
        <v>585</v>
      </c>
      <c r="R38" s="81">
        <f>'500 rader'!R38*3</f>
        <v>255</v>
      </c>
      <c r="S38" s="81">
        <f>'500 rader'!S38*3</f>
        <v>210</v>
      </c>
      <c r="T38" s="81">
        <f>'500 rader'!T38*3</f>
        <v>105</v>
      </c>
      <c r="U38" s="81">
        <f>'500 rader'!U38*3</f>
        <v>45</v>
      </c>
      <c r="V38" s="81">
        <f>'500 rader'!V38*3</f>
        <v>45</v>
      </c>
      <c r="W38" s="33"/>
      <c r="X38" s="89">
        <f>'500 rader'!X38</f>
        <v>6912</v>
      </c>
      <c r="Y38" s="33">
        <v>1500</v>
      </c>
      <c r="Z38" s="122">
        <v>9332</v>
      </c>
      <c r="AA38" s="122">
        <v>6077</v>
      </c>
      <c r="AB38" s="122">
        <v>43607</v>
      </c>
      <c r="AC38" s="122">
        <v>3811</v>
      </c>
      <c r="AD38" s="122">
        <v>3024</v>
      </c>
      <c r="AE38" s="122">
        <v>2330</v>
      </c>
      <c r="AF38" s="122"/>
      <c r="AG38" s="46">
        <f>'500 rader'!AG38*3</f>
        <v>18945</v>
      </c>
      <c r="AH38" s="46">
        <f>'500 rader'!AH38*3</f>
        <v>22935</v>
      </c>
      <c r="AI38" s="46">
        <f>'500 rader'!AI38*3</f>
        <v>50145</v>
      </c>
      <c r="AJ38" s="46">
        <f>'500 rader'!AJ38*3</f>
        <v>4425</v>
      </c>
      <c r="AK38" s="46">
        <f>'500 rader'!AK38*3</f>
        <v>2520</v>
      </c>
      <c r="AL38" s="46">
        <f>'500 rader'!AL38*3</f>
        <v>2700</v>
      </c>
    </row>
    <row r="39" spans="1:38" ht="15.75" customHeight="1" x14ac:dyDescent="0.25">
      <c r="A39" s="8"/>
      <c r="B39" s="38" t="s">
        <v>6</v>
      </c>
      <c r="C39" s="38" t="s">
        <v>16</v>
      </c>
      <c r="D39" s="87">
        <v>42971</v>
      </c>
      <c r="E39" s="88">
        <v>83770</v>
      </c>
      <c r="F39" s="90">
        <f>'500 rader'!F39</f>
        <v>34</v>
      </c>
      <c r="G39" s="90">
        <f>'500 rader'!G39</f>
        <v>11</v>
      </c>
      <c r="H39" s="38">
        <f>'500 rader'!H39</f>
        <v>6912</v>
      </c>
      <c r="I39" s="42">
        <v>1500</v>
      </c>
      <c r="J39" s="79">
        <v>514</v>
      </c>
      <c r="K39" s="79">
        <v>282</v>
      </c>
      <c r="L39" s="79">
        <v>282</v>
      </c>
      <c r="M39" s="81">
        <v>207</v>
      </c>
      <c r="N39" s="79">
        <v>175</v>
      </c>
      <c r="O39" s="79">
        <v>100</v>
      </c>
      <c r="P39" s="79"/>
      <c r="Q39" s="81">
        <f>'500 rader'!Q39*3</f>
        <v>450</v>
      </c>
      <c r="R39" s="81">
        <f>'500 rader'!R39*3</f>
        <v>405</v>
      </c>
      <c r="S39" s="81">
        <f>'500 rader'!S39*3</f>
        <v>285</v>
      </c>
      <c r="T39" s="81">
        <f>'500 rader'!T39*3</f>
        <v>255</v>
      </c>
      <c r="U39" s="81">
        <f>'500 rader'!U39*3</f>
        <v>135</v>
      </c>
      <c r="V39" s="81">
        <f>'500 rader'!V39*3</f>
        <v>105</v>
      </c>
      <c r="W39" s="33"/>
      <c r="X39" s="89">
        <f>'500 rader'!X39</f>
        <v>9216</v>
      </c>
      <c r="Y39" s="33">
        <v>1500</v>
      </c>
      <c r="Z39" s="122">
        <v>47756</v>
      </c>
      <c r="AA39" s="122">
        <v>51246</v>
      </c>
      <c r="AB39" s="122">
        <v>51249</v>
      </c>
      <c r="AC39" s="122">
        <v>55049</v>
      </c>
      <c r="AD39" s="122">
        <v>4792</v>
      </c>
      <c r="AE39" s="122">
        <v>2662</v>
      </c>
      <c r="AF39" s="122"/>
      <c r="AG39" s="46">
        <f>'500 rader'!AG39*3</f>
        <v>14910</v>
      </c>
      <c r="AH39" s="46">
        <f>'500 rader'!AH39*3</f>
        <v>20160</v>
      </c>
      <c r="AI39" s="46">
        <f>'500 rader'!AI39*3</f>
        <v>22935</v>
      </c>
      <c r="AJ39" s="46">
        <f>'500 rader'!AJ39*3</f>
        <v>29295</v>
      </c>
      <c r="AK39" s="46">
        <f>'500 rader'!AK39*3</f>
        <v>6315</v>
      </c>
      <c r="AL39" s="46">
        <f>'500 rader'!AL39*3</f>
        <v>5775</v>
      </c>
    </row>
    <row r="40" spans="1:38" ht="15.75" customHeight="1" x14ac:dyDescent="0.25">
      <c r="A40" s="8"/>
      <c r="B40" s="38" t="s">
        <v>4</v>
      </c>
      <c r="C40" s="38">
        <v>13</v>
      </c>
      <c r="D40" s="87">
        <v>60416</v>
      </c>
      <c r="E40" s="88">
        <v>37292</v>
      </c>
      <c r="F40" s="90">
        <f>'500 rader'!F40</f>
        <v>29</v>
      </c>
      <c r="G40" s="90">
        <f>'500 rader'!G40</f>
        <v>13</v>
      </c>
      <c r="H40" s="38">
        <f>'500 rader'!H40</f>
        <v>5184</v>
      </c>
      <c r="I40" s="42">
        <v>1500</v>
      </c>
      <c r="J40" s="79">
        <v>4130</v>
      </c>
      <c r="K40" s="79">
        <v>3538</v>
      </c>
      <c r="L40" s="79">
        <v>64512</v>
      </c>
      <c r="M40" s="81">
        <v>3334</v>
      </c>
      <c r="N40" s="79">
        <v>2810</v>
      </c>
      <c r="O40" s="79">
        <v>1204</v>
      </c>
      <c r="P40" s="79"/>
      <c r="Q40" s="81">
        <f>'500 rader'!Q40*3</f>
        <v>25035</v>
      </c>
      <c r="R40" s="81">
        <f>'500 rader'!R40*3</f>
        <v>34080</v>
      </c>
      <c r="S40" s="81">
        <f>'500 rader'!S40*3</f>
        <v>44760</v>
      </c>
      <c r="T40" s="81">
        <f>'500 rader'!T40*3</f>
        <v>3165</v>
      </c>
      <c r="U40" s="81">
        <f>'500 rader'!U40*3</f>
        <v>2685</v>
      </c>
      <c r="V40" s="81">
        <f>'500 rader'!V40*3</f>
        <v>1515</v>
      </c>
      <c r="W40" s="33"/>
      <c r="X40" s="89">
        <f>'500 rader'!X40</f>
        <v>5184</v>
      </c>
      <c r="Y40" s="33">
        <v>1500</v>
      </c>
      <c r="Z40" s="122">
        <v>2694</v>
      </c>
      <c r="AA40" s="122">
        <v>3150</v>
      </c>
      <c r="AB40" s="122">
        <v>64158</v>
      </c>
      <c r="AC40" s="122">
        <v>4450</v>
      </c>
      <c r="AD40" s="122">
        <v>3198</v>
      </c>
      <c r="AE40" s="122">
        <v>1340</v>
      </c>
      <c r="AF40" s="122"/>
      <c r="AG40" s="46">
        <f>'500 rader'!AG40*3</f>
        <v>25035</v>
      </c>
      <c r="AH40" s="46">
        <f>'500 rader'!AH40*3</f>
        <v>34080</v>
      </c>
      <c r="AI40" s="46">
        <f>'500 rader'!AI40*3</f>
        <v>44760</v>
      </c>
      <c r="AJ40" s="46">
        <f>'500 rader'!AJ40*3</f>
        <v>3165</v>
      </c>
      <c r="AK40" s="46">
        <f>'500 rader'!AK40*3</f>
        <v>2685</v>
      </c>
      <c r="AL40" s="46">
        <f>'500 rader'!AL40*3</f>
        <v>1515</v>
      </c>
    </row>
    <row r="41" spans="1:38" ht="15.75" customHeight="1" x14ac:dyDescent="0.25">
      <c r="A41" s="8"/>
      <c r="B41" s="38" t="s">
        <v>5</v>
      </c>
      <c r="C41" s="38" t="s">
        <v>17</v>
      </c>
      <c r="D41" s="87">
        <v>6627</v>
      </c>
      <c r="E41" s="88">
        <v>9200</v>
      </c>
      <c r="F41" s="90">
        <f>'500 rader'!F41</f>
        <v>23</v>
      </c>
      <c r="G41" s="90">
        <f>'500 rader'!G41</f>
        <v>13</v>
      </c>
      <c r="H41" s="38">
        <f>'500 rader'!H41</f>
        <v>5184</v>
      </c>
      <c r="I41" s="42">
        <v>1500</v>
      </c>
      <c r="J41" s="79">
        <v>8717</v>
      </c>
      <c r="K41" s="79">
        <v>836</v>
      </c>
      <c r="L41" s="79">
        <v>836</v>
      </c>
      <c r="M41" s="81">
        <v>209</v>
      </c>
      <c r="N41" s="79">
        <v>209</v>
      </c>
      <c r="O41" s="79">
        <v>0</v>
      </c>
      <c r="P41" s="79"/>
      <c r="Q41" s="81">
        <f>'500 rader'!Q41*3</f>
        <v>7515</v>
      </c>
      <c r="R41" s="81">
        <f>'500 rader'!R41*3</f>
        <v>1200</v>
      </c>
      <c r="S41" s="81">
        <f>'500 rader'!S41*3</f>
        <v>765</v>
      </c>
      <c r="T41" s="81">
        <f>'500 rader'!T41*3</f>
        <v>135</v>
      </c>
      <c r="U41" s="81">
        <f>'500 rader'!U41*3</f>
        <v>210</v>
      </c>
      <c r="V41" s="81">
        <f>'500 rader'!V41*3</f>
        <v>0</v>
      </c>
      <c r="W41" s="33"/>
      <c r="X41" s="89">
        <f>'500 rader'!X41</f>
        <v>5184</v>
      </c>
      <c r="Y41" s="33">
        <v>1500</v>
      </c>
      <c r="Z41" s="122">
        <v>8299</v>
      </c>
      <c r="AA41" s="122">
        <v>1463</v>
      </c>
      <c r="AB41" s="122">
        <v>627</v>
      </c>
      <c r="AC41" s="122">
        <v>209</v>
      </c>
      <c r="AD41" s="122">
        <v>209</v>
      </c>
      <c r="AE41" s="122">
        <v>0</v>
      </c>
      <c r="AF41" s="122"/>
      <c r="AG41" s="46">
        <f>'500 rader'!AG41*3</f>
        <v>7515</v>
      </c>
      <c r="AH41" s="46">
        <f>'500 rader'!AH41*3</f>
        <v>1200</v>
      </c>
      <c r="AI41" s="46">
        <f>'500 rader'!AI41*3</f>
        <v>765</v>
      </c>
      <c r="AJ41" s="46">
        <f>'500 rader'!AJ41*3</f>
        <v>135</v>
      </c>
      <c r="AK41" s="46">
        <f>'500 rader'!AK41*3</f>
        <v>210</v>
      </c>
      <c r="AL41" s="46">
        <f>'500 rader'!AL41*3</f>
        <v>0</v>
      </c>
    </row>
    <row r="42" spans="1:38" ht="15.75" customHeight="1" x14ac:dyDescent="0.25">
      <c r="A42" s="8"/>
      <c r="B42" s="38" t="s">
        <v>6</v>
      </c>
      <c r="C42" s="38" t="s">
        <v>15</v>
      </c>
      <c r="D42" s="87">
        <v>170947</v>
      </c>
      <c r="E42" s="88">
        <v>138081</v>
      </c>
      <c r="F42" s="90">
        <f>'500 rader'!F42</f>
        <v>39</v>
      </c>
      <c r="G42" s="90">
        <f>'500 rader'!G42</f>
        <v>12</v>
      </c>
      <c r="H42" s="38">
        <f>'500 rader'!H42</f>
        <v>7776</v>
      </c>
      <c r="I42" s="42">
        <v>1500</v>
      </c>
      <c r="J42" s="79">
        <v>1710</v>
      </c>
      <c r="K42" s="79">
        <v>3440</v>
      </c>
      <c r="L42" s="79">
        <v>975</v>
      </c>
      <c r="M42" s="81">
        <v>501</v>
      </c>
      <c r="N42" s="79">
        <v>459</v>
      </c>
      <c r="O42" s="79">
        <v>324</v>
      </c>
      <c r="P42" s="79"/>
      <c r="Q42" s="81">
        <f>'500 rader'!Q42*3</f>
        <v>2880</v>
      </c>
      <c r="R42" s="81">
        <f>'500 rader'!R42*3</f>
        <v>4005</v>
      </c>
      <c r="S42" s="81">
        <f>'500 rader'!S42*3</f>
        <v>960</v>
      </c>
      <c r="T42" s="81">
        <f>'500 rader'!T42*3</f>
        <v>615</v>
      </c>
      <c r="U42" s="81">
        <f>'500 rader'!U42*3</f>
        <v>480</v>
      </c>
      <c r="V42" s="81">
        <f>'500 rader'!V42*3</f>
        <v>420</v>
      </c>
      <c r="W42" s="33"/>
      <c r="X42" s="89">
        <f>'500 rader'!X42</f>
        <v>6912</v>
      </c>
      <c r="Y42" s="33">
        <v>1500</v>
      </c>
      <c r="Z42" s="122">
        <v>180349</v>
      </c>
      <c r="AA42" s="122">
        <v>12956</v>
      </c>
      <c r="AB42" s="122">
        <v>13007</v>
      </c>
      <c r="AC42" s="122">
        <v>21430</v>
      </c>
      <c r="AD42" s="122">
        <v>186913</v>
      </c>
      <c r="AE42" s="122">
        <v>14236</v>
      </c>
      <c r="AF42" s="122"/>
      <c r="AG42" s="46">
        <f>'500 rader'!AG42*3</f>
        <v>23820</v>
      </c>
      <c r="AH42" s="46">
        <f>'500 rader'!AH42*3</f>
        <v>57270</v>
      </c>
      <c r="AI42" s="46">
        <f>'500 rader'!AI42*3</f>
        <v>82920</v>
      </c>
      <c r="AJ42" s="46">
        <f>'500 rader'!AJ42*3</f>
        <v>108675</v>
      </c>
      <c r="AK42" s="46">
        <f>'500 rader'!AK42*3</f>
        <v>153075</v>
      </c>
      <c r="AL42" s="46">
        <f>'500 rader'!AL42*3</f>
        <v>177810</v>
      </c>
    </row>
    <row r="43" spans="1:38" ht="15.75" customHeight="1" x14ac:dyDescent="0.25">
      <c r="A43" s="8"/>
      <c r="B43" s="38" t="s">
        <v>4</v>
      </c>
      <c r="C43" s="38">
        <v>14</v>
      </c>
      <c r="D43" s="87">
        <v>909090</v>
      </c>
      <c r="E43" s="88">
        <v>585034</v>
      </c>
      <c r="F43" s="90">
        <f>'500 rader'!F43</f>
        <v>39</v>
      </c>
      <c r="G43" s="90">
        <f>'500 rader'!G43</f>
        <v>8</v>
      </c>
      <c r="H43" s="38">
        <f>'500 rader'!H43</f>
        <v>6912</v>
      </c>
      <c r="I43" s="42">
        <v>1500</v>
      </c>
      <c r="J43" s="79">
        <v>0</v>
      </c>
      <c r="K43" s="79">
        <v>0</v>
      </c>
      <c r="L43" s="79">
        <v>0</v>
      </c>
      <c r="M43" s="81">
        <v>0</v>
      </c>
      <c r="N43" s="79">
        <v>0</v>
      </c>
      <c r="O43" s="79">
        <v>0</v>
      </c>
      <c r="P43" s="79"/>
      <c r="Q43" s="81">
        <f>'500 rader'!Q43*3</f>
        <v>0</v>
      </c>
      <c r="R43" s="81">
        <f>'500 rader'!R43*3</f>
        <v>0</v>
      </c>
      <c r="S43" s="81">
        <f>'500 rader'!S43*3</f>
        <v>0</v>
      </c>
      <c r="T43" s="81">
        <f>'500 rader'!T43*3</f>
        <v>0</v>
      </c>
      <c r="U43" s="81">
        <f>'500 rader'!U43*3</f>
        <v>0</v>
      </c>
      <c r="V43" s="81">
        <f>'500 rader'!V43*3</f>
        <v>0</v>
      </c>
      <c r="W43" s="33"/>
      <c r="X43" s="89">
        <f>'500 rader'!X43</f>
        <v>9216</v>
      </c>
      <c r="Y43" s="33">
        <v>1500</v>
      </c>
      <c r="Z43" s="122">
        <v>4808</v>
      </c>
      <c r="AA43" s="122">
        <v>6504</v>
      </c>
      <c r="AB43" s="122">
        <v>12774</v>
      </c>
      <c r="AC43" s="122">
        <v>8531</v>
      </c>
      <c r="AD43" s="122">
        <v>38655</v>
      </c>
      <c r="AE43" s="122">
        <v>18930</v>
      </c>
      <c r="AF43" s="122"/>
      <c r="AG43" s="46">
        <f>'500 rader'!AG43*3</f>
        <v>56235</v>
      </c>
      <c r="AH43" s="46">
        <f>'500 rader'!AH43*3</f>
        <v>58200</v>
      </c>
      <c r="AI43" s="46">
        <f>'500 rader'!AI43*3</f>
        <v>63420</v>
      </c>
      <c r="AJ43" s="46">
        <f>'500 rader'!AJ43*3</f>
        <v>70110</v>
      </c>
      <c r="AK43" s="46">
        <f>'500 rader'!AK43*3</f>
        <v>82290</v>
      </c>
      <c r="AL43" s="46">
        <f>'500 rader'!AL43*3</f>
        <v>90105</v>
      </c>
    </row>
    <row r="44" spans="1:38" ht="15.75" customHeight="1" x14ac:dyDescent="0.25">
      <c r="A44" s="8"/>
      <c r="B44" s="38" t="s">
        <v>5</v>
      </c>
      <c r="C44" s="38" t="s">
        <v>14</v>
      </c>
      <c r="D44" s="87">
        <v>2399911</v>
      </c>
      <c r="E44" s="88">
        <v>2182336</v>
      </c>
      <c r="F44" s="90">
        <f>'500 rader'!F44</f>
        <v>37</v>
      </c>
      <c r="G44" s="90">
        <f>'500 rader'!G44</f>
        <v>9</v>
      </c>
      <c r="H44" s="38">
        <f>'500 rader'!H44</f>
        <v>6912</v>
      </c>
      <c r="I44" s="42">
        <v>1500</v>
      </c>
      <c r="J44" s="79">
        <v>0</v>
      </c>
      <c r="K44" s="79">
        <v>0</v>
      </c>
      <c r="L44" s="79">
        <v>0</v>
      </c>
      <c r="M44" s="81">
        <v>0</v>
      </c>
      <c r="N44" s="79">
        <v>0</v>
      </c>
      <c r="O44" s="79">
        <v>0</v>
      </c>
      <c r="P44" s="79"/>
      <c r="Q44" s="81">
        <f>'500 rader'!Q44*3</f>
        <v>0</v>
      </c>
      <c r="R44" s="81">
        <f>'500 rader'!R44*3</f>
        <v>0</v>
      </c>
      <c r="S44" s="81">
        <f>'500 rader'!S44*3</f>
        <v>0</v>
      </c>
      <c r="T44" s="81">
        <f>'500 rader'!T44*3</f>
        <v>0</v>
      </c>
      <c r="U44" s="81">
        <f>'500 rader'!U44*3</f>
        <v>0</v>
      </c>
      <c r="V44" s="81">
        <f>'500 rader'!V44*3</f>
        <v>0</v>
      </c>
      <c r="W44" s="33"/>
      <c r="X44" s="89">
        <f>'500 rader'!X44</f>
        <v>9216</v>
      </c>
      <c r="Y44" s="33">
        <v>1500</v>
      </c>
      <c r="Z44" s="122">
        <v>59610</v>
      </c>
      <c r="AA44" s="122">
        <v>2464923</v>
      </c>
      <c r="AB44" s="122">
        <v>37954</v>
      </c>
      <c r="AC44" s="122">
        <v>16628</v>
      </c>
      <c r="AD44" s="122">
        <v>39270</v>
      </c>
      <c r="AE44" s="122">
        <v>46452</v>
      </c>
      <c r="AF44" s="122"/>
      <c r="AG44" s="46">
        <f>'500 rader'!AG44*3</f>
        <v>136890</v>
      </c>
      <c r="AH44" s="46">
        <f>'500 rader'!AH44*3</f>
        <v>144120</v>
      </c>
      <c r="AI44" s="46">
        <f>'500 rader'!AI44*3</f>
        <v>158520</v>
      </c>
      <c r="AJ44" s="46">
        <f>'500 rader'!AJ44*3</f>
        <v>175470</v>
      </c>
      <c r="AK44" s="46">
        <f>'500 rader'!AK44*3</f>
        <v>203085</v>
      </c>
      <c r="AL44" s="46">
        <f>'500 rader'!AL44*3</f>
        <v>219045</v>
      </c>
    </row>
    <row r="45" spans="1:38" ht="15.75" customHeight="1" x14ac:dyDescent="0.25">
      <c r="A45" s="8"/>
      <c r="B45" s="38" t="s">
        <v>5</v>
      </c>
      <c r="C45" s="38" t="s">
        <v>13</v>
      </c>
      <c r="D45" s="87">
        <v>7464</v>
      </c>
      <c r="E45" s="88">
        <v>7503</v>
      </c>
      <c r="F45" s="90">
        <f>'500 rader'!F45</f>
        <v>28</v>
      </c>
      <c r="G45" s="90">
        <f>'500 rader'!G45</f>
        <v>11</v>
      </c>
      <c r="H45" s="38">
        <f>'500 rader'!H45</f>
        <v>7776</v>
      </c>
      <c r="I45" s="42">
        <v>1500</v>
      </c>
      <c r="J45" s="79">
        <v>0</v>
      </c>
      <c r="K45" s="79">
        <v>0</v>
      </c>
      <c r="L45" s="79">
        <v>0</v>
      </c>
      <c r="M45" s="81">
        <v>0</v>
      </c>
      <c r="N45" s="79">
        <v>0</v>
      </c>
      <c r="O45" s="79">
        <v>0</v>
      </c>
      <c r="P45" s="79"/>
      <c r="Q45" s="81">
        <f>'500 rader'!Q45*3</f>
        <v>0</v>
      </c>
      <c r="R45" s="81">
        <f>'500 rader'!R45*3</f>
        <v>0</v>
      </c>
      <c r="S45" s="81">
        <f>'500 rader'!S45*3</f>
        <v>0</v>
      </c>
      <c r="T45" s="81">
        <f>'500 rader'!T45*3</f>
        <v>0</v>
      </c>
      <c r="U45" s="81">
        <f>'500 rader'!U45*3</f>
        <v>0</v>
      </c>
      <c r="V45" s="81">
        <f>'500 rader'!V45*3</f>
        <v>0</v>
      </c>
      <c r="W45" s="33"/>
      <c r="X45" s="89">
        <v>7776</v>
      </c>
      <c r="Y45" s="33">
        <v>1500</v>
      </c>
      <c r="Z45" s="122">
        <v>1664</v>
      </c>
      <c r="AA45" s="122">
        <v>208</v>
      </c>
      <c r="AB45" s="122">
        <v>416</v>
      </c>
      <c r="AC45" s="122">
        <v>416</v>
      </c>
      <c r="AD45" s="122">
        <v>0</v>
      </c>
      <c r="AE45" s="122">
        <v>0</v>
      </c>
      <c r="AF45" s="122"/>
      <c r="AG45" s="46">
        <f>'500 rader'!AG45*3</f>
        <v>5085</v>
      </c>
      <c r="AH45" s="46">
        <f>'500 rader'!AH45*3</f>
        <v>345</v>
      </c>
      <c r="AI45" s="46">
        <f>'500 rader'!AI45*3</f>
        <v>570</v>
      </c>
      <c r="AJ45" s="46">
        <f>'500 rader'!AJ45*3</f>
        <v>270</v>
      </c>
      <c r="AK45" s="46">
        <f>'500 rader'!AK45*3</f>
        <v>0</v>
      </c>
      <c r="AL45" s="46">
        <f>'500 rader'!AL45*3</f>
        <v>0</v>
      </c>
    </row>
    <row r="46" spans="1:38" ht="15.75" customHeight="1" x14ac:dyDescent="0.25">
      <c r="A46" s="8"/>
      <c r="B46" s="38" t="s">
        <v>7</v>
      </c>
      <c r="C46" s="38">
        <v>15</v>
      </c>
      <c r="D46" s="87">
        <v>10000000</v>
      </c>
      <c r="E46" s="88">
        <v>16868796</v>
      </c>
      <c r="F46" s="90">
        <f>'500 rader'!F46</f>
        <v>38</v>
      </c>
      <c r="G46" s="90">
        <f>'500 rader'!G46</f>
        <v>10</v>
      </c>
      <c r="H46" s="38">
        <f>'500 rader'!H46</f>
        <v>5184</v>
      </c>
      <c r="I46" s="42">
        <v>1500</v>
      </c>
      <c r="J46" s="79">
        <v>0</v>
      </c>
      <c r="K46" s="79">
        <v>629</v>
      </c>
      <c r="L46" s="79">
        <v>0</v>
      </c>
      <c r="M46" s="79">
        <v>0</v>
      </c>
      <c r="N46" s="79">
        <v>629</v>
      </c>
      <c r="O46" s="79">
        <v>0</v>
      </c>
      <c r="P46" s="79"/>
      <c r="Q46" s="81">
        <f>'500 rader'!Q46*3</f>
        <v>45</v>
      </c>
      <c r="R46" s="81">
        <f>'500 rader'!R46*3</f>
        <v>90</v>
      </c>
      <c r="S46" s="81">
        <f>'500 rader'!S46*3</f>
        <v>120</v>
      </c>
      <c r="T46" s="81">
        <f>'500 rader'!T46*3</f>
        <v>165</v>
      </c>
      <c r="U46" s="81">
        <f>'500 rader'!U46*3</f>
        <v>195</v>
      </c>
      <c r="V46" s="81">
        <f>'500 rader'!V46*3</f>
        <v>315</v>
      </c>
      <c r="W46" s="33"/>
      <c r="X46" s="89">
        <f>'500 rader'!X46</f>
        <v>9216</v>
      </c>
      <c r="Y46" s="33">
        <v>1500</v>
      </c>
      <c r="Z46" s="122">
        <v>15164</v>
      </c>
      <c r="AA46" s="122">
        <v>20893</v>
      </c>
      <c r="AB46" s="122">
        <v>19567</v>
      </c>
      <c r="AC46" s="122">
        <v>37944</v>
      </c>
      <c r="AD46" s="122">
        <v>26486</v>
      </c>
      <c r="AE46" s="122">
        <v>161155</v>
      </c>
      <c r="AF46" s="122"/>
      <c r="AG46" s="46">
        <f>'500 rader'!AG46*3</f>
        <v>62895</v>
      </c>
      <c r="AH46" s="46">
        <f>'500 rader'!AH46*3</f>
        <v>90930</v>
      </c>
      <c r="AI46" s="46">
        <f>'500 rader'!AI46*3</f>
        <v>118050</v>
      </c>
      <c r="AJ46" s="46">
        <f>'500 rader'!AJ46*3</f>
        <v>153975</v>
      </c>
      <c r="AK46" s="46">
        <f>'500 rader'!AK46*3</f>
        <v>207255</v>
      </c>
      <c r="AL46" s="46">
        <f>'500 rader'!AL46*3</f>
        <v>246645</v>
      </c>
    </row>
    <row r="47" spans="1:38" ht="15.75" customHeight="1" x14ac:dyDescent="0.25">
      <c r="A47" s="8"/>
      <c r="B47" s="38" t="s">
        <v>6</v>
      </c>
      <c r="C47" s="38" t="s">
        <v>12</v>
      </c>
      <c r="D47" s="87">
        <v>121212</v>
      </c>
      <c r="E47" s="88">
        <v>86553</v>
      </c>
      <c r="F47" s="90">
        <f>'500 rader'!F47</f>
        <v>38</v>
      </c>
      <c r="G47" s="90">
        <f>'500 rader'!G47</f>
        <v>9</v>
      </c>
      <c r="H47" s="38">
        <f>'500 rader'!H47</f>
        <v>5184</v>
      </c>
      <c r="I47" s="42">
        <v>1500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/>
      <c r="Q47" s="81">
        <f>'500 rader'!Q47*3</f>
        <v>0</v>
      </c>
      <c r="R47" s="81">
        <f>'500 rader'!R47*3</f>
        <v>0</v>
      </c>
      <c r="S47" s="81">
        <f>'500 rader'!S47*3</f>
        <v>0</v>
      </c>
      <c r="T47" s="81">
        <f>'500 rader'!T47*3</f>
        <v>0</v>
      </c>
      <c r="U47" s="81">
        <f>'500 rader'!U47*3</f>
        <v>0</v>
      </c>
      <c r="V47" s="81">
        <f>'500 rader'!V47*3</f>
        <v>0</v>
      </c>
      <c r="W47" s="33"/>
      <c r="X47" s="89">
        <f>'500 rader'!X47</f>
        <v>9216</v>
      </c>
      <c r="Y47" s="33">
        <v>1500</v>
      </c>
      <c r="Z47" s="122">
        <v>3788</v>
      </c>
      <c r="AA47" s="122">
        <v>5592</v>
      </c>
      <c r="AB47" s="122">
        <v>2136</v>
      </c>
      <c r="AC47" s="122">
        <v>128902</v>
      </c>
      <c r="AD47" s="122">
        <v>10902</v>
      </c>
      <c r="AE47" s="122">
        <v>4260</v>
      </c>
      <c r="AF47" s="122"/>
      <c r="AG47" s="46">
        <f>'500 rader'!AG47*3</f>
        <v>8595</v>
      </c>
      <c r="AH47" s="46">
        <f>'500 rader'!AH47*3</f>
        <v>15585</v>
      </c>
      <c r="AI47" s="46">
        <f>'500 rader'!AI47*3</f>
        <v>23040</v>
      </c>
      <c r="AJ47" s="46">
        <f>'500 rader'!AJ47*3</f>
        <v>34245</v>
      </c>
      <c r="AK47" s="46">
        <f>'500 rader'!AK47*3</f>
        <v>56370</v>
      </c>
      <c r="AL47" s="46">
        <f>'500 rader'!AL47*3</f>
        <v>5400</v>
      </c>
    </row>
    <row r="48" spans="1:38" ht="15.75" customHeight="1" x14ac:dyDescent="0.25">
      <c r="A48" s="8"/>
      <c r="B48" s="38" t="s">
        <v>5</v>
      </c>
      <c r="C48" s="38" t="s">
        <v>11</v>
      </c>
      <c r="D48" s="87">
        <v>1252132</v>
      </c>
      <c r="E48" s="88">
        <v>1090174</v>
      </c>
      <c r="F48" s="90">
        <f>'500 rader'!F48</f>
        <v>34</v>
      </c>
      <c r="G48" s="90">
        <f>'500 rader'!G48</f>
        <v>8</v>
      </c>
      <c r="H48" s="38">
        <f>'500 rader'!H48</f>
        <v>6912</v>
      </c>
      <c r="I48" s="42">
        <v>1500</v>
      </c>
      <c r="J48" s="79">
        <v>0</v>
      </c>
      <c r="K48" s="79">
        <v>0</v>
      </c>
      <c r="L48" s="79">
        <v>0</v>
      </c>
      <c r="M48" s="81">
        <v>0</v>
      </c>
      <c r="N48" s="79">
        <v>0</v>
      </c>
      <c r="O48" s="79">
        <v>0</v>
      </c>
      <c r="P48" s="79"/>
      <c r="Q48" s="81">
        <f>'500 rader'!Q48*3</f>
        <v>0</v>
      </c>
      <c r="R48" s="81">
        <f>'500 rader'!R48*3</f>
        <v>0</v>
      </c>
      <c r="S48" s="81">
        <f>'500 rader'!S48*3</f>
        <v>0</v>
      </c>
      <c r="T48" s="81">
        <f>'500 rader'!T48*3</f>
        <v>0</v>
      </c>
      <c r="U48" s="81">
        <f>'500 rader'!U48*3</f>
        <v>0</v>
      </c>
      <c r="V48" s="81">
        <f>'500 rader'!V48*3</f>
        <v>0</v>
      </c>
      <c r="W48" s="33"/>
      <c r="X48" s="89">
        <f>'500 rader'!X48</f>
        <v>6912</v>
      </c>
      <c r="Y48" s="33">
        <v>1500</v>
      </c>
      <c r="Z48" s="122">
        <v>7985</v>
      </c>
      <c r="AA48" s="122">
        <v>10976</v>
      </c>
      <c r="AB48" s="122">
        <v>86123</v>
      </c>
      <c r="AC48" s="122">
        <v>11250</v>
      </c>
      <c r="AD48" s="122">
        <v>47010</v>
      </c>
      <c r="AE48" s="122">
        <v>96180</v>
      </c>
      <c r="AF48" s="122"/>
      <c r="AG48" s="46">
        <f>'500 rader'!AG48*3</f>
        <v>22770</v>
      </c>
      <c r="AH48" s="46">
        <f>'500 rader'!AH48*3</f>
        <v>45225</v>
      </c>
      <c r="AI48" s="46">
        <f>'500 rader'!AI48*3</f>
        <v>73035</v>
      </c>
      <c r="AJ48" s="46">
        <f>'500 rader'!AJ48*3</f>
        <v>109455</v>
      </c>
      <c r="AK48" s="46">
        <f>'500 rader'!AK48*3</f>
        <v>176940</v>
      </c>
      <c r="AL48" s="46">
        <f>'500 rader'!AL48*3</f>
        <v>230160</v>
      </c>
    </row>
    <row r="49" spans="1:38" ht="15.75" customHeight="1" x14ac:dyDescent="0.25">
      <c r="A49" s="8"/>
      <c r="B49" s="38" t="s">
        <v>4</v>
      </c>
      <c r="C49" s="38">
        <v>16</v>
      </c>
      <c r="D49" s="87">
        <v>277449</v>
      </c>
      <c r="E49" s="88">
        <v>247407</v>
      </c>
      <c r="F49" s="90">
        <f>'500 rader'!F49</f>
        <v>35</v>
      </c>
      <c r="G49" s="90">
        <f>'500 rader'!G49</f>
        <v>10</v>
      </c>
      <c r="H49" s="38">
        <f>'500 rader'!H49</f>
        <v>7776</v>
      </c>
      <c r="I49" s="42">
        <v>1500</v>
      </c>
      <c r="J49" s="79">
        <v>54</v>
      </c>
      <c r="K49" s="79">
        <v>0</v>
      </c>
      <c r="L49" s="79">
        <v>54</v>
      </c>
      <c r="M49" s="81">
        <v>54</v>
      </c>
      <c r="N49" s="79">
        <v>0</v>
      </c>
      <c r="O49" s="79">
        <v>0</v>
      </c>
      <c r="P49" s="79"/>
      <c r="Q49" s="81">
        <f>'500 rader'!Q49*3</f>
        <v>15</v>
      </c>
      <c r="R49" s="81">
        <f>'500 rader'!R49*3</f>
        <v>45</v>
      </c>
      <c r="S49" s="81">
        <f>'500 rader'!S49*3</f>
        <v>30</v>
      </c>
      <c r="T49" s="81">
        <f>'500 rader'!T49*3</f>
        <v>30</v>
      </c>
      <c r="U49" s="81">
        <f>'500 rader'!U49*3</f>
        <v>0</v>
      </c>
      <c r="V49" s="81">
        <f>'500 rader'!V49*3</f>
        <v>0</v>
      </c>
      <c r="W49" s="33"/>
      <c r="X49" s="89">
        <f>'500 rader'!X49</f>
        <v>5184</v>
      </c>
      <c r="Y49" s="33">
        <v>1500</v>
      </c>
      <c r="Z49" s="122">
        <v>11934</v>
      </c>
      <c r="AA49" s="122">
        <v>9570</v>
      </c>
      <c r="AB49" s="122">
        <v>10062</v>
      </c>
      <c r="AC49" s="122">
        <v>30222</v>
      </c>
      <c r="AD49" s="122">
        <v>293133</v>
      </c>
      <c r="AE49" s="122">
        <v>312195</v>
      </c>
      <c r="AF49" s="122"/>
      <c r="AG49" s="46">
        <f>'500 rader'!AG49*3</f>
        <v>13485</v>
      </c>
      <c r="AH49" s="46">
        <f>'500 rader'!AH49*3</f>
        <v>22470</v>
      </c>
      <c r="AI49" s="46">
        <f>'500 rader'!AI49*3</f>
        <v>33720</v>
      </c>
      <c r="AJ49" s="46">
        <f>'500 rader'!AJ49*3</f>
        <v>48840</v>
      </c>
      <c r="AK49" s="46">
        <f>'500 rader'!AK49*3</f>
        <v>74370</v>
      </c>
      <c r="AL49" s="46">
        <f>'500 rader'!AL49*3</f>
        <v>97320</v>
      </c>
    </row>
    <row r="50" spans="1:38" ht="15.75" customHeight="1" x14ac:dyDescent="0.25">
      <c r="A50" s="8"/>
      <c r="B50" s="38" t="s">
        <v>6</v>
      </c>
      <c r="C50" s="38" t="s">
        <v>10</v>
      </c>
      <c r="D50" s="88">
        <v>47619</v>
      </c>
      <c r="E50" s="88">
        <v>49482</v>
      </c>
      <c r="F50" s="90">
        <f>'500 rader'!F50</f>
        <v>31</v>
      </c>
      <c r="G50" s="90">
        <f>'500 rader'!G50</f>
        <v>12</v>
      </c>
      <c r="H50" s="38">
        <f>'500 rader'!H50</f>
        <v>7776</v>
      </c>
      <c r="I50" s="42">
        <v>1500</v>
      </c>
      <c r="J50" s="79">
        <v>1114</v>
      </c>
      <c r="K50" s="79">
        <v>2371</v>
      </c>
      <c r="L50" s="79">
        <v>1226</v>
      </c>
      <c r="M50" s="81">
        <v>1170</v>
      </c>
      <c r="N50" s="79">
        <v>643</v>
      </c>
      <c r="O50" s="79">
        <v>549</v>
      </c>
      <c r="P50" s="79"/>
      <c r="Q50" s="81">
        <f>'500 rader'!Q50*3</f>
        <v>1680</v>
      </c>
      <c r="R50" s="81">
        <f>'500 rader'!R50*3</f>
        <v>2430</v>
      </c>
      <c r="S50" s="81">
        <f>'500 rader'!S50*3</f>
        <v>1695</v>
      </c>
      <c r="T50" s="81">
        <f>'500 rader'!T50*3</f>
        <v>2070</v>
      </c>
      <c r="U50" s="81">
        <f>'500 rader'!U50*3</f>
        <v>960</v>
      </c>
      <c r="V50" s="81">
        <f>'500 rader'!V50*3</f>
        <v>570</v>
      </c>
      <c r="W50" s="33"/>
      <c r="X50" s="89">
        <f>'500 rader'!X50</f>
        <v>7776</v>
      </c>
      <c r="Y50" s="33">
        <v>1500</v>
      </c>
      <c r="Z50" s="88">
        <v>6764</v>
      </c>
      <c r="AA50" s="88">
        <v>7818</v>
      </c>
      <c r="AB50" s="88">
        <v>57477</v>
      </c>
      <c r="AC50" s="46">
        <v>54232</v>
      </c>
      <c r="AD50" s="88">
        <v>3331</v>
      </c>
      <c r="AE50" s="88">
        <v>3126</v>
      </c>
      <c r="AF50" s="88"/>
      <c r="AG50" s="46">
        <f>'500 rader'!AG50*3</f>
        <v>11670</v>
      </c>
      <c r="AH50" s="46">
        <f>'500 rader'!AH50*3</f>
        <v>22275</v>
      </c>
      <c r="AI50" s="46">
        <f>'500 rader'!AI50*3</f>
        <v>38820</v>
      </c>
      <c r="AJ50" s="46">
        <f>'500 rader'!AJ50*3</f>
        <v>57255</v>
      </c>
      <c r="AK50" s="46">
        <f>'500 rader'!AK50*3</f>
        <v>3120</v>
      </c>
      <c r="AL50" s="46">
        <f>'500 rader'!AL50*3</f>
        <v>3405</v>
      </c>
    </row>
    <row r="51" spans="1:38" ht="15.75" customHeight="1" x14ac:dyDescent="0.25">
      <c r="A51" s="8"/>
      <c r="B51" s="38" t="s">
        <v>4</v>
      </c>
      <c r="C51" s="38">
        <v>17</v>
      </c>
      <c r="D51" s="88">
        <v>158636</v>
      </c>
      <c r="E51" s="88">
        <v>89673</v>
      </c>
      <c r="F51" s="90">
        <f>'500 rader'!F51</f>
        <v>34</v>
      </c>
      <c r="G51" s="90">
        <f>'500 rader'!G51</f>
        <v>10</v>
      </c>
      <c r="H51" s="38">
        <f>'500 rader'!H51</f>
        <v>2592</v>
      </c>
      <c r="I51" s="42">
        <v>1500</v>
      </c>
      <c r="J51" s="79">
        <v>27</v>
      </c>
      <c r="K51" s="79">
        <v>54</v>
      </c>
      <c r="L51" s="79">
        <v>27</v>
      </c>
      <c r="M51" s="81">
        <v>0</v>
      </c>
      <c r="N51" s="79">
        <v>0</v>
      </c>
      <c r="O51" s="79">
        <v>0</v>
      </c>
      <c r="P51" s="79"/>
      <c r="Q51" s="81">
        <f>'500 rader'!Q51*3</f>
        <v>45</v>
      </c>
      <c r="R51" s="81">
        <f>'500 rader'!R51*3</f>
        <v>105</v>
      </c>
      <c r="S51" s="81">
        <f>'500 rader'!S51*3</f>
        <v>60</v>
      </c>
      <c r="T51" s="81">
        <f>'500 rader'!T51*3</f>
        <v>0</v>
      </c>
      <c r="U51" s="81">
        <f>'500 rader'!U51*3</f>
        <v>0</v>
      </c>
      <c r="V51" s="81">
        <f>'500 rader'!V51*3</f>
        <v>0</v>
      </c>
      <c r="W51" s="33"/>
      <c r="X51" s="89">
        <f>'500 rader'!X51</f>
        <v>5184</v>
      </c>
      <c r="Y51" s="33">
        <v>1500</v>
      </c>
      <c r="Z51" s="122">
        <v>158536</v>
      </c>
      <c r="AA51" s="122">
        <v>10275</v>
      </c>
      <c r="AB51" s="122">
        <v>171812</v>
      </c>
      <c r="AC51" s="122">
        <v>173097</v>
      </c>
      <c r="AD51" s="122">
        <v>172318</v>
      </c>
      <c r="AE51" s="122">
        <v>10518</v>
      </c>
      <c r="AF51" s="122"/>
      <c r="AG51" s="46">
        <f>'500 rader'!AG51*3</f>
        <v>20340</v>
      </c>
      <c r="AH51" s="46">
        <f>'500 rader'!AH51*3</f>
        <v>39600</v>
      </c>
      <c r="AI51" s="46">
        <f>'500 rader'!AI51*3</f>
        <v>66750</v>
      </c>
      <c r="AJ51" s="46">
        <f>'500 rader'!AJ51*3</f>
        <v>105915</v>
      </c>
      <c r="AK51" s="46">
        <f>'500 rader'!AK51*3</f>
        <v>195495</v>
      </c>
      <c r="AL51" s="46">
        <f>'500 rader'!AL51*3</f>
        <v>9795</v>
      </c>
    </row>
    <row r="52" spans="1:38" ht="15.75" customHeight="1" x14ac:dyDescent="0.25">
      <c r="A52" s="8"/>
      <c r="B52" s="38" t="s">
        <v>5</v>
      </c>
      <c r="C52" s="38" t="s">
        <v>8</v>
      </c>
      <c r="D52" s="88">
        <v>30072</v>
      </c>
      <c r="E52" s="88">
        <v>25522</v>
      </c>
      <c r="F52" s="90">
        <f>'500 rader'!F52</f>
        <v>35</v>
      </c>
      <c r="G52" s="90">
        <f>'500 rader'!G52</f>
        <v>10</v>
      </c>
      <c r="H52" s="38">
        <f>'500 rader'!H52</f>
        <v>5184</v>
      </c>
      <c r="I52" s="42">
        <v>1500</v>
      </c>
      <c r="J52" s="79">
        <v>0</v>
      </c>
      <c r="K52" s="79">
        <v>0</v>
      </c>
      <c r="L52" s="79">
        <v>0</v>
      </c>
      <c r="M52" s="81">
        <v>0</v>
      </c>
      <c r="N52" s="79">
        <v>0</v>
      </c>
      <c r="O52" s="79">
        <v>0</v>
      </c>
      <c r="P52" s="79"/>
      <c r="Q52" s="81">
        <f>'500 rader'!Q52*3</f>
        <v>0</v>
      </c>
      <c r="R52" s="81">
        <f>'500 rader'!R52*3</f>
        <v>0</v>
      </c>
      <c r="S52" s="81">
        <f>'500 rader'!S52*3</f>
        <v>0</v>
      </c>
      <c r="T52" s="81">
        <f>'500 rader'!T52*3</f>
        <v>0</v>
      </c>
      <c r="U52" s="81">
        <f>'500 rader'!U52*3</f>
        <v>0</v>
      </c>
      <c r="V52" s="81">
        <f>'500 rader'!V52*3</f>
        <v>0</v>
      </c>
      <c r="W52" s="33"/>
      <c r="X52" s="89">
        <v>5184</v>
      </c>
      <c r="Y52" s="33">
        <v>1500</v>
      </c>
      <c r="Z52" s="122">
        <v>34905</v>
      </c>
      <c r="AA52" s="122">
        <v>3596</v>
      </c>
      <c r="AB52" s="122">
        <v>2730</v>
      </c>
      <c r="AC52" s="122">
        <v>1196</v>
      </c>
      <c r="AD52" s="122">
        <v>1963</v>
      </c>
      <c r="AE52" s="122">
        <v>1732</v>
      </c>
      <c r="AF52" s="122"/>
      <c r="AG52" s="46">
        <f>'500 rader'!AG52*3</f>
        <v>9165</v>
      </c>
      <c r="AH52" s="46">
        <f>'500 rader'!AH52*3</f>
        <v>17520</v>
      </c>
      <c r="AI52" s="46">
        <f>'500 rader'!AI52*3</f>
        <v>3000</v>
      </c>
      <c r="AJ52" s="46">
        <f>'500 rader'!AJ52*3</f>
        <v>1860</v>
      </c>
      <c r="AK52" s="46">
        <f>'500 rader'!AK52*3</f>
        <v>1275</v>
      </c>
      <c r="AL52" s="46">
        <f>'500 rader'!AL52*3</f>
        <v>1440</v>
      </c>
    </row>
    <row r="53" spans="1:38" ht="15.75" customHeight="1" x14ac:dyDescent="0.25">
      <c r="A53" s="8"/>
      <c r="B53" s="38" t="s">
        <v>5</v>
      </c>
      <c r="C53" s="38" t="s">
        <v>9</v>
      </c>
      <c r="D53" s="88">
        <v>25888</v>
      </c>
      <c r="E53" s="88">
        <v>10824</v>
      </c>
      <c r="F53" s="90">
        <f>'500 rader'!F53</f>
        <v>28</v>
      </c>
      <c r="G53" s="90">
        <f>'500 rader'!G53</f>
        <v>11</v>
      </c>
      <c r="H53" s="38">
        <f>'500 rader'!H53</f>
        <v>7776</v>
      </c>
      <c r="I53" s="42">
        <v>1500</v>
      </c>
      <c r="J53" s="79">
        <v>63</v>
      </c>
      <c r="K53" s="79">
        <v>0</v>
      </c>
      <c r="L53" s="79">
        <v>0</v>
      </c>
      <c r="M53" s="81">
        <v>0</v>
      </c>
      <c r="N53" s="79">
        <v>0</v>
      </c>
      <c r="O53" s="79">
        <v>0</v>
      </c>
      <c r="P53" s="79"/>
      <c r="Q53" s="81">
        <f>'500 rader'!Q53*3</f>
        <v>60</v>
      </c>
      <c r="R53" s="81">
        <f>'500 rader'!R53*3</f>
        <v>0</v>
      </c>
      <c r="S53" s="81">
        <f>'500 rader'!S53*3</f>
        <v>0</v>
      </c>
      <c r="T53" s="81">
        <f>'500 rader'!T53*3</f>
        <v>0</v>
      </c>
      <c r="U53" s="81">
        <f>'500 rader'!U53*3</f>
        <v>0</v>
      </c>
      <c r="V53" s="81">
        <f>'500 rader'!V53*3</f>
        <v>0</v>
      </c>
      <c r="W53" s="33"/>
      <c r="X53" s="89">
        <f>'500 rader'!X53</f>
        <v>7776</v>
      </c>
      <c r="Y53" s="33">
        <v>1500</v>
      </c>
      <c r="Z53" s="122">
        <v>561</v>
      </c>
      <c r="AA53" s="122">
        <v>2385</v>
      </c>
      <c r="AB53" s="122">
        <v>729</v>
      </c>
      <c r="AC53" s="122">
        <v>189</v>
      </c>
      <c r="AD53" s="122">
        <v>147</v>
      </c>
      <c r="AE53" s="122">
        <v>561</v>
      </c>
      <c r="AF53" s="122"/>
      <c r="AG53" s="46">
        <f>'500 rader'!AG53*3</f>
        <v>14595</v>
      </c>
      <c r="AH53" s="46">
        <f>'500 rader'!AH53*3</f>
        <v>1950</v>
      </c>
      <c r="AI53" s="46">
        <f>'500 rader'!AI53*3</f>
        <v>810</v>
      </c>
      <c r="AJ53" s="46">
        <f>'500 rader'!AJ53*3</f>
        <v>615</v>
      </c>
      <c r="AK53" s="46">
        <f>'500 rader'!AK53*3</f>
        <v>405</v>
      </c>
      <c r="AL53" s="46">
        <f>'500 rader'!AL53*3</f>
        <v>465</v>
      </c>
    </row>
    <row r="54" spans="1:38" ht="15.75" customHeight="1" x14ac:dyDescent="0.25">
      <c r="A54" s="8"/>
      <c r="B54" s="38" t="s">
        <v>4</v>
      </c>
      <c r="C54" s="38">
        <v>18</v>
      </c>
      <c r="D54" s="88">
        <v>277826</v>
      </c>
      <c r="E54" s="88">
        <v>252403</v>
      </c>
      <c r="F54" s="90">
        <f>'500 rader'!F54</f>
        <v>34</v>
      </c>
      <c r="G54" s="90">
        <f>'500 rader'!G54</f>
        <v>11</v>
      </c>
      <c r="H54" s="38">
        <f>'500 rader'!H54</f>
        <v>5184</v>
      </c>
      <c r="I54" s="42">
        <v>1500</v>
      </c>
      <c r="J54" s="79">
        <v>734</v>
      </c>
      <c r="K54" s="79">
        <v>653</v>
      </c>
      <c r="L54" s="79">
        <v>565</v>
      </c>
      <c r="M54" s="81">
        <v>616</v>
      </c>
      <c r="N54" s="79">
        <v>741</v>
      </c>
      <c r="O54" s="79">
        <v>609</v>
      </c>
      <c r="P54" s="79"/>
      <c r="Q54" s="81">
        <f>'500 rader'!Q54*3</f>
        <v>420</v>
      </c>
      <c r="R54" s="81">
        <f>'500 rader'!R54*3</f>
        <v>675</v>
      </c>
      <c r="S54" s="81">
        <f>'500 rader'!S54*3</f>
        <v>825</v>
      </c>
      <c r="T54" s="81">
        <f>'500 rader'!T54*3</f>
        <v>930</v>
      </c>
      <c r="U54" s="81">
        <f>'500 rader'!U54*3</f>
        <v>1155</v>
      </c>
      <c r="V54" s="81">
        <f>'500 rader'!V54*3</f>
        <v>825</v>
      </c>
      <c r="W54" s="33"/>
      <c r="X54" s="89">
        <f>'500 rader'!X54</f>
        <v>6912</v>
      </c>
      <c r="Y54" s="33">
        <v>1500</v>
      </c>
      <c r="Z54" s="122">
        <v>7848</v>
      </c>
      <c r="AA54" s="122">
        <v>13017</v>
      </c>
      <c r="AB54" s="122">
        <v>13434</v>
      </c>
      <c r="AC54" s="122">
        <v>14066</v>
      </c>
      <c r="AD54" s="122">
        <v>305441</v>
      </c>
      <c r="AE54" s="122">
        <v>306050</v>
      </c>
      <c r="AF54" s="122"/>
      <c r="AG54" s="46">
        <f>'500 rader'!AG54*3</f>
        <v>30465</v>
      </c>
      <c r="AH54" s="46">
        <f>'500 rader'!AH54*3</f>
        <v>49800</v>
      </c>
      <c r="AI54" s="46">
        <f>'500 rader'!AI54*3</f>
        <v>74460</v>
      </c>
      <c r="AJ54" s="46">
        <f>'500 rader'!AJ54*3</f>
        <v>99300</v>
      </c>
      <c r="AK54" s="46">
        <f>'500 rader'!AK54*3</f>
        <v>151305</v>
      </c>
      <c r="AL54" s="46">
        <f>'500 rader'!AL54*3</f>
        <v>188925</v>
      </c>
    </row>
    <row r="55" spans="1:38" ht="15.75" customHeight="1" x14ac:dyDescent="0.25">
      <c r="A55" s="8"/>
      <c r="B55" s="38" t="s">
        <v>5</v>
      </c>
      <c r="C55" s="38" t="s">
        <v>41</v>
      </c>
      <c r="D55" s="88">
        <v>72092</v>
      </c>
      <c r="E55" s="88">
        <v>114986</v>
      </c>
      <c r="F55" s="90">
        <f>'500 rader'!F55</f>
        <v>31</v>
      </c>
      <c r="G55" s="90">
        <f>'500 rader'!G55</f>
        <v>8</v>
      </c>
      <c r="H55" s="38">
        <f>'500 rader'!H55</f>
        <v>4608</v>
      </c>
      <c r="I55" s="42">
        <v>1500</v>
      </c>
      <c r="J55" s="79">
        <v>0</v>
      </c>
      <c r="K55" s="79">
        <v>0</v>
      </c>
      <c r="L55" s="79">
        <v>0</v>
      </c>
      <c r="M55" s="81">
        <v>0</v>
      </c>
      <c r="N55" s="79">
        <v>0</v>
      </c>
      <c r="O55" s="79">
        <v>0</v>
      </c>
      <c r="P55" s="79"/>
      <c r="Q55" s="81">
        <f>'500 rader'!Q55*3</f>
        <v>0</v>
      </c>
      <c r="R55" s="81">
        <f>'500 rader'!R55*3</f>
        <v>0</v>
      </c>
      <c r="S55" s="81">
        <f>'500 rader'!S55*3</f>
        <v>0</v>
      </c>
      <c r="T55" s="81">
        <f>'500 rader'!T55*3</f>
        <v>0</v>
      </c>
      <c r="U55" s="81">
        <f>'500 rader'!U55*3</f>
        <v>0</v>
      </c>
      <c r="V55" s="81">
        <f>'500 rader'!V55*3</f>
        <v>0</v>
      </c>
      <c r="W55" s="33"/>
      <c r="X55" s="89">
        <f>'500 rader'!X55</f>
        <v>9216</v>
      </c>
      <c r="Y55" s="33">
        <v>1500</v>
      </c>
      <c r="Z55" s="122">
        <v>4201</v>
      </c>
      <c r="AA55" s="122">
        <v>76096</v>
      </c>
      <c r="AB55" s="122">
        <v>4424</v>
      </c>
      <c r="AC55" s="122">
        <v>6910</v>
      </c>
      <c r="AD55" s="122">
        <v>77679</v>
      </c>
      <c r="AE55" s="122">
        <v>4993</v>
      </c>
      <c r="AF55" s="122"/>
      <c r="AG55" s="46">
        <f>'500 rader'!AG55*3</f>
        <v>12705</v>
      </c>
      <c r="AH55" s="46">
        <f>'500 rader'!AH55*3</f>
        <v>15135</v>
      </c>
      <c r="AI55" s="46">
        <f>'500 rader'!AI55*3</f>
        <v>19125</v>
      </c>
      <c r="AJ55" s="46">
        <f>'500 rader'!AJ55*3</f>
        <v>23865</v>
      </c>
      <c r="AK55" s="46">
        <f>'500 rader'!AK55*3</f>
        <v>31590</v>
      </c>
      <c r="AL55" s="46">
        <f>'500 rader'!AL55*3</f>
        <v>36660</v>
      </c>
    </row>
    <row r="56" spans="1:38" ht="15.75" customHeight="1" x14ac:dyDescent="0.25">
      <c r="A56" s="8"/>
      <c r="B56" s="38" t="s">
        <v>6</v>
      </c>
      <c r="C56" s="38" t="s">
        <v>42</v>
      </c>
      <c r="D56" s="88">
        <v>33620</v>
      </c>
      <c r="E56" s="88">
        <v>50092</v>
      </c>
      <c r="F56" s="90">
        <f>'500 rader'!F56</f>
        <v>30</v>
      </c>
      <c r="G56" s="90">
        <f>'500 rader'!G56</f>
        <v>11</v>
      </c>
      <c r="H56" s="38">
        <f>'500 rader'!H56</f>
        <v>9216</v>
      </c>
      <c r="I56" s="42">
        <v>1500</v>
      </c>
      <c r="J56" s="79">
        <v>240</v>
      </c>
      <c r="K56" s="79">
        <v>393</v>
      </c>
      <c r="L56" s="79">
        <v>251</v>
      </c>
      <c r="M56" s="81">
        <v>120</v>
      </c>
      <c r="N56" s="79">
        <v>105</v>
      </c>
      <c r="O56" s="79">
        <v>75</v>
      </c>
      <c r="P56" s="79"/>
      <c r="Q56" s="81">
        <f>'500 rader'!Q56*3</f>
        <v>405</v>
      </c>
      <c r="R56" s="81">
        <f>'500 rader'!R56*3</f>
        <v>330</v>
      </c>
      <c r="S56" s="81">
        <f>'500 rader'!S56*3</f>
        <v>225</v>
      </c>
      <c r="T56" s="81">
        <f>'500 rader'!T56*3</f>
        <v>105</v>
      </c>
      <c r="U56" s="81">
        <f>'500 rader'!U56*3</f>
        <v>75</v>
      </c>
      <c r="V56" s="81">
        <f>'500 rader'!V56*3</f>
        <v>60</v>
      </c>
      <c r="W56" s="33"/>
      <c r="X56" s="89">
        <f>'500 rader'!X56</f>
        <v>9216</v>
      </c>
      <c r="Y56" s="33">
        <v>1500</v>
      </c>
      <c r="Z56" s="122">
        <v>5280</v>
      </c>
      <c r="AA56" s="122">
        <v>4868</v>
      </c>
      <c r="AB56" s="122">
        <v>7010</v>
      </c>
      <c r="AC56" s="122">
        <v>3068</v>
      </c>
      <c r="AD56" s="122">
        <v>2870</v>
      </c>
      <c r="AE56" s="122">
        <v>3086</v>
      </c>
      <c r="AF56" s="122"/>
      <c r="AG56" s="46">
        <f>'500 rader'!AG56*3</f>
        <v>17880</v>
      </c>
      <c r="AH56" s="46">
        <f>'500 rader'!AH56*3</f>
        <v>19980</v>
      </c>
      <c r="AI56" s="46">
        <f>'500 rader'!AI56*3</f>
        <v>22350</v>
      </c>
      <c r="AJ56" s="46">
        <f>'500 rader'!AJ56*3</f>
        <v>24975</v>
      </c>
      <c r="AK56" s="46">
        <f>'500 rader'!AK56*3</f>
        <v>2790</v>
      </c>
      <c r="AL56" s="46">
        <f>'500 rader'!AL56*3</f>
        <v>2400</v>
      </c>
    </row>
    <row r="57" spans="1:38" ht="15.75" customHeight="1" x14ac:dyDescent="0.25">
      <c r="A57" s="8"/>
      <c r="B57" s="38" t="s">
        <v>4</v>
      </c>
      <c r="C57" s="38">
        <v>19</v>
      </c>
      <c r="D57" s="88">
        <v>1119407</v>
      </c>
      <c r="E57" s="88">
        <v>12814416</v>
      </c>
      <c r="F57" s="90">
        <f>'500 rader'!F57</f>
        <v>36</v>
      </c>
      <c r="G57" s="90">
        <f>'500 rader'!G57</f>
        <v>8</v>
      </c>
      <c r="H57" s="38">
        <f>'500 rader'!H57</f>
        <v>5184</v>
      </c>
      <c r="I57" s="42">
        <v>1500</v>
      </c>
      <c r="J57" s="79">
        <v>0</v>
      </c>
      <c r="K57" s="79">
        <v>0</v>
      </c>
      <c r="L57" s="79">
        <v>0</v>
      </c>
      <c r="M57" s="81">
        <v>0</v>
      </c>
      <c r="N57" s="79">
        <v>0</v>
      </c>
      <c r="O57" s="79">
        <v>0</v>
      </c>
      <c r="P57" s="79"/>
      <c r="Q57" s="81">
        <f>'500 rader'!Q57*3</f>
        <v>0</v>
      </c>
      <c r="R57" s="81">
        <f>'500 rader'!R57*3</f>
        <v>0</v>
      </c>
      <c r="S57" s="81">
        <f>'500 rader'!S57*3</f>
        <v>0</v>
      </c>
      <c r="T57" s="81">
        <f>'500 rader'!T57*3</f>
        <v>0</v>
      </c>
      <c r="U57" s="81">
        <f>'500 rader'!U57*3</f>
        <v>0</v>
      </c>
      <c r="V57" s="81">
        <f>'500 rader'!V57*3</f>
        <v>0</v>
      </c>
      <c r="W57" s="33"/>
      <c r="X57" s="89">
        <f>'500 rader'!X57</f>
        <v>5184</v>
      </c>
      <c r="Y57" s="33">
        <v>1500</v>
      </c>
      <c r="Z57" s="122">
        <v>6933</v>
      </c>
      <c r="AA57" s="122">
        <v>1157529</v>
      </c>
      <c r="AB57" s="122">
        <v>1166707</v>
      </c>
      <c r="AC57" s="122">
        <v>10087</v>
      </c>
      <c r="AD57" s="122">
        <v>25897</v>
      </c>
      <c r="AE57" s="122">
        <v>63955</v>
      </c>
      <c r="AF57" s="122"/>
      <c r="AG57" s="46">
        <f>'500 rader'!AG57*3</f>
        <v>50700</v>
      </c>
      <c r="AH57" s="46">
        <f>'500 rader'!AH57*3</f>
        <v>60165</v>
      </c>
      <c r="AI57" s="46">
        <f>'500 rader'!AI57*3</f>
        <v>70500</v>
      </c>
      <c r="AJ57" s="46">
        <f>'500 rader'!AJ57*3</f>
        <v>83820</v>
      </c>
      <c r="AK57" s="46">
        <f>'500 rader'!AK57*3</f>
        <v>99015</v>
      </c>
      <c r="AL57" s="46">
        <f>'500 rader'!AL57*3</f>
        <v>110835</v>
      </c>
    </row>
    <row r="58" spans="1:38" ht="15.75" customHeight="1" x14ac:dyDescent="0.25">
      <c r="A58" s="8"/>
      <c r="B58" s="38" t="s">
        <v>5</v>
      </c>
      <c r="C58" s="38" t="s">
        <v>43</v>
      </c>
      <c r="D58" s="88">
        <v>371664</v>
      </c>
      <c r="E58" s="88">
        <v>434695</v>
      </c>
      <c r="F58" s="90">
        <f>'500 rader'!F58</f>
        <v>36</v>
      </c>
      <c r="G58" s="90">
        <f>'500 rader'!G58</f>
        <v>10</v>
      </c>
      <c r="H58" s="38">
        <f>'500 rader'!H58</f>
        <v>6144</v>
      </c>
      <c r="I58" s="42">
        <v>1500</v>
      </c>
      <c r="J58" s="79">
        <v>74</v>
      </c>
      <c r="K58" s="79">
        <v>74</v>
      </c>
      <c r="L58" s="79">
        <v>222</v>
      </c>
      <c r="M58" s="81">
        <v>74</v>
      </c>
      <c r="N58" s="79">
        <v>74</v>
      </c>
      <c r="O58" s="79">
        <v>74</v>
      </c>
      <c r="P58" s="79"/>
      <c r="Q58" s="81">
        <f>'500 rader'!Q58*3</f>
        <v>75</v>
      </c>
      <c r="R58" s="81">
        <f>'500 rader'!R58*3</f>
        <v>150</v>
      </c>
      <c r="S58" s="81">
        <f>'500 rader'!S58*3</f>
        <v>150</v>
      </c>
      <c r="T58" s="81">
        <f>'500 rader'!T58*3</f>
        <v>120</v>
      </c>
      <c r="U58" s="81">
        <f>'500 rader'!U58*3</f>
        <v>75</v>
      </c>
      <c r="V58" s="81">
        <f>'500 rader'!V58*3</f>
        <v>90</v>
      </c>
      <c r="W58" s="33"/>
      <c r="X58" s="89">
        <f>'500 rader'!X58</f>
        <v>6144</v>
      </c>
      <c r="Y58" s="33">
        <v>1500</v>
      </c>
      <c r="Z58" s="122">
        <v>14771</v>
      </c>
      <c r="AA58" s="122">
        <v>25640</v>
      </c>
      <c r="AB58" s="122">
        <v>406601</v>
      </c>
      <c r="AC58" s="122">
        <v>34641</v>
      </c>
      <c r="AD58" s="122">
        <v>52625</v>
      </c>
      <c r="AE58" s="122">
        <v>62014</v>
      </c>
      <c r="AF58" s="122"/>
      <c r="AG58" s="46">
        <f>'500 rader'!AG58*3</f>
        <v>28680</v>
      </c>
      <c r="AH58" s="46">
        <f>'500 rader'!AH58*3</f>
        <v>57420</v>
      </c>
      <c r="AI58" s="46">
        <f>'500 rader'!AI58*3</f>
        <v>82365</v>
      </c>
      <c r="AJ58" s="46">
        <f>'500 rader'!AJ58*3</f>
        <v>109530</v>
      </c>
      <c r="AK58" s="46">
        <f>'500 rader'!AK58*3</f>
        <v>141840</v>
      </c>
      <c r="AL58" s="46">
        <f>'500 rader'!AL58*3</f>
        <v>169500</v>
      </c>
    </row>
    <row r="59" spans="1:38" ht="15.75" customHeight="1" x14ac:dyDescent="0.25">
      <c r="A59" s="8"/>
      <c r="B59" s="38" t="s">
        <v>5</v>
      </c>
      <c r="C59" s="38" t="s">
        <v>44</v>
      </c>
      <c r="D59" s="88">
        <v>31167</v>
      </c>
      <c r="E59" s="88">
        <v>19141</v>
      </c>
      <c r="F59" s="90">
        <f>'500 rader'!F59</f>
        <v>28</v>
      </c>
      <c r="G59" s="90">
        <f>'500 rader'!G59</f>
        <v>12</v>
      </c>
      <c r="H59" s="38">
        <f>'500 rader'!H59</f>
        <v>6912</v>
      </c>
      <c r="I59" s="42">
        <v>1500</v>
      </c>
      <c r="J59" s="79">
        <v>956</v>
      </c>
      <c r="K59" s="79">
        <v>238</v>
      </c>
      <c r="L59" s="79">
        <v>170</v>
      </c>
      <c r="M59" s="81">
        <v>68</v>
      </c>
      <c r="N59" s="79">
        <v>102</v>
      </c>
      <c r="O59" s="79">
        <v>34</v>
      </c>
      <c r="P59" s="79"/>
      <c r="Q59" s="81">
        <f>'500 rader'!Q59*3</f>
        <v>975</v>
      </c>
      <c r="R59" s="81">
        <f>'500 rader'!R59*3</f>
        <v>780</v>
      </c>
      <c r="S59" s="81">
        <f>'500 rader'!S59*3</f>
        <v>150</v>
      </c>
      <c r="T59" s="81">
        <f>'500 rader'!T59*3</f>
        <v>135</v>
      </c>
      <c r="U59" s="81">
        <f>'500 rader'!U59*3</f>
        <v>105</v>
      </c>
      <c r="V59" s="81">
        <f>'500 rader'!V59*3</f>
        <v>60</v>
      </c>
      <c r="W59" s="33"/>
      <c r="X59" s="89">
        <f>'500 rader'!X59</f>
        <v>6912</v>
      </c>
      <c r="Y59" s="33">
        <v>1500</v>
      </c>
      <c r="Z59" s="122">
        <v>5056</v>
      </c>
      <c r="AA59" s="122">
        <v>35025</v>
      </c>
      <c r="AB59" s="122">
        <v>2698</v>
      </c>
      <c r="AC59" s="122">
        <v>2116</v>
      </c>
      <c r="AD59" s="122">
        <v>2562</v>
      </c>
      <c r="AE59" s="122">
        <v>476</v>
      </c>
      <c r="AF59" s="122"/>
      <c r="AG59" s="46">
        <f>'500 rader'!AG59*3</f>
        <v>16080</v>
      </c>
      <c r="AH59" s="46">
        <f>'500 rader'!AH59*3</f>
        <v>23910</v>
      </c>
      <c r="AI59" s="46">
        <f>'500 rader'!AI59*3</f>
        <v>2865</v>
      </c>
      <c r="AJ59" s="46">
        <f>'500 rader'!AJ59*3</f>
        <v>1980</v>
      </c>
      <c r="AK59" s="46">
        <f>'500 rader'!AK59*3</f>
        <v>1755</v>
      </c>
      <c r="AL59" s="46">
        <f>'500 rader'!AL59*3</f>
        <v>1455</v>
      </c>
    </row>
    <row r="60" spans="1:38" ht="15.75" customHeight="1" x14ac:dyDescent="0.25">
      <c r="A60" s="8"/>
      <c r="B60" s="38" t="s">
        <v>4</v>
      </c>
      <c r="C60" s="38">
        <v>20</v>
      </c>
      <c r="D60" s="88">
        <v>159483</v>
      </c>
      <c r="E60" s="88">
        <v>308345</v>
      </c>
      <c r="F60" s="90">
        <f>'500 rader'!F60</f>
        <v>37</v>
      </c>
      <c r="G60" s="90">
        <f>'500 rader'!G60</f>
        <v>11</v>
      </c>
      <c r="H60" s="38">
        <f>'500 rader'!H60</f>
        <v>5184</v>
      </c>
      <c r="I60" s="42">
        <v>1500</v>
      </c>
      <c r="J60" s="79">
        <v>550</v>
      </c>
      <c r="K60" s="79">
        <v>820</v>
      </c>
      <c r="L60" s="79">
        <v>1140</v>
      </c>
      <c r="M60" s="81">
        <v>400</v>
      </c>
      <c r="N60" s="79">
        <v>520</v>
      </c>
      <c r="O60" s="79">
        <v>420</v>
      </c>
      <c r="P60" s="79"/>
      <c r="Q60" s="81">
        <f>'500 rader'!Q60*3</f>
        <v>540</v>
      </c>
      <c r="R60" s="81">
        <f>'500 rader'!R60*3</f>
        <v>975</v>
      </c>
      <c r="S60" s="81">
        <f>'500 rader'!S60*3</f>
        <v>1110</v>
      </c>
      <c r="T60" s="81">
        <f>'500 rader'!T60*3</f>
        <v>855</v>
      </c>
      <c r="U60" s="81">
        <f>'500 rader'!U60*3</f>
        <v>645</v>
      </c>
      <c r="V60" s="81">
        <f>'500 rader'!V60*3</f>
        <v>615</v>
      </c>
      <c r="W60" s="33"/>
      <c r="X60" s="89">
        <f>'500 rader'!X60</f>
        <v>5184</v>
      </c>
      <c r="Y60" s="33">
        <v>1500</v>
      </c>
      <c r="Z60" s="88">
        <v>3560</v>
      </c>
      <c r="AA60" s="88">
        <v>11202</v>
      </c>
      <c r="AB60" s="88">
        <v>12542</v>
      </c>
      <c r="AC60" s="46">
        <v>22666</v>
      </c>
      <c r="AD60" s="88">
        <v>187241</v>
      </c>
      <c r="AE60" s="88">
        <v>23562</v>
      </c>
      <c r="AF60" s="88"/>
      <c r="AG60" s="46">
        <f>'500 rader'!AG60*3</f>
        <v>13455</v>
      </c>
      <c r="AH60" s="46">
        <f>'500 rader'!AH60*3</f>
        <v>26235</v>
      </c>
      <c r="AI60" s="46">
        <f>'500 rader'!AI60*3</f>
        <v>39600</v>
      </c>
      <c r="AJ60" s="46">
        <f>'500 rader'!AJ60*3</f>
        <v>51480</v>
      </c>
      <c r="AK60" s="46">
        <f>'500 rader'!AK60*3</f>
        <v>80595</v>
      </c>
      <c r="AL60" s="46">
        <f>'500 rader'!AL60*3</f>
        <v>96495</v>
      </c>
    </row>
    <row r="61" spans="1:38" ht="15.75" customHeight="1" x14ac:dyDescent="0.25">
      <c r="A61" s="8"/>
      <c r="B61" s="38" t="s">
        <v>7</v>
      </c>
      <c r="C61" s="38">
        <v>21</v>
      </c>
      <c r="D61" s="88">
        <v>113496</v>
      </c>
      <c r="E61" s="88">
        <v>87456</v>
      </c>
      <c r="F61" s="90">
        <f>'500 rader'!F61</f>
        <v>38</v>
      </c>
      <c r="G61" s="90">
        <f>'500 rader'!G61</f>
        <v>10</v>
      </c>
      <c r="H61" s="38">
        <f>'500 rader'!H61</f>
        <v>648</v>
      </c>
      <c r="I61" s="42">
        <v>1500</v>
      </c>
      <c r="J61" s="79">
        <v>16</v>
      </c>
      <c r="K61" s="79">
        <v>0</v>
      </c>
      <c r="L61" s="79">
        <v>0</v>
      </c>
      <c r="M61" s="81">
        <v>0</v>
      </c>
      <c r="N61" s="79">
        <v>0</v>
      </c>
      <c r="O61" s="79">
        <v>0</v>
      </c>
      <c r="P61" s="79"/>
      <c r="Q61" s="81">
        <f>'500 rader'!Q61*3</f>
        <v>165</v>
      </c>
      <c r="R61" s="81">
        <f>'500 rader'!R61*3</f>
        <v>0</v>
      </c>
      <c r="S61" s="81">
        <f>'500 rader'!S61*3</f>
        <v>0</v>
      </c>
      <c r="T61" s="81">
        <f>'500 rader'!T61*3</f>
        <v>0</v>
      </c>
      <c r="U61" s="81">
        <f>'500 rader'!U61*3</f>
        <v>0</v>
      </c>
      <c r="V61" s="81">
        <f>'500 rader'!V61*3</f>
        <v>0</v>
      </c>
      <c r="W61" s="33"/>
      <c r="X61" s="89">
        <f>'500 rader'!X61</f>
        <v>648</v>
      </c>
      <c r="Y61" s="33">
        <v>1500</v>
      </c>
      <c r="Z61" s="88">
        <v>1732</v>
      </c>
      <c r="AA61" s="88">
        <v>5671</v>
      </c>
      <c r="AB61" s="88">
        <v>5321</v>
      </c>
      <c r="AC61" s="46">
        <v>121327</v>
      </c>
      <c r="AD61" s="88">
        <v>118478</v>
      </c>
      <c r="AE61" s="88">
        <v>8257</v>
      </c>
      <c r="AF61" s="88"/>
      <c r="AG61" s="46">
        <f>'500 rader'!AG61*3</f>
        <v>7065</v>
      </c>
      <c r="AH61" s="46">
        <f>'500 rader'!AH61*3</f>
        <v>19635</v>
      </c>
      <c r="AI61" s="46">
        <f>'500 rader'!AI61*3</f>
        <v>31575</v>
      </c>
      <c r="AJ61" s="46">
        <f>'500 rader'!AJ61*3</f>
        <v>48150</v>
      </c>
      <c r="AK61" s="46">
        <f>'500 rader'!AK61*3</f>
        <v>75315</v>
      </c>
      <c r="AL61" s="46">
        <f>'500 rader'!AL61*3</f>
        <v>5175</v>
      </c>
    </row>
    <row r="62" spans="1:38" ht="15.75" customHeight="1" x14ac:dyDescent="0.25">
      <c r="A62" s="8"/>
      <c r="B62" s="38" t="s">
        <v>5</v>
      </c>
      <c r="C62" s="38" t="s">
        <v>45</v>
      </c>
      <c r="D62" s="88">
        <v>517234</v>
      </c>
      <c r="E62" s="88">
        <v>160049</v>
      </c>
      <c r="F62" s="90">
        <f>'500 rader'!F62</f>
        <v>39</v>
      </c>
      <c r="G62" s="90">
        <f>'500 rader'!G62</f>
        <v>9</v>
      </c>
      <c r="H62" s="38">
        <f>'500 rader'!H62</f>
        <v>3456</v>
      </c>
      <c r="I62" s="42">
        <v>1500</v>
      </c>
      <c r="J62" s="79">
        <v>0</v>
      </c>
      <c r="K62" s="79">
        <v>0</v>
      </c>
      <c r="L62" s="79">
        <v>0</v>
      </c>
      <c r="M62" s="81">
        <v>0</v>
      </c>
      <c r="N62" s="79">
        <v>0</v>
      </c>
      <c r="O62" s="79">
        <v>0</v>
      </c>
      <c r="P62" s="79"/>
      <c r="Q62" s="81">
        <f>'500 rader'!Q62*3</f>
        <v>0</v>
      </c>
      <c r="R62" s="81">
        <f>'500 rader'!R62*3</f>
        <v>0</v>
      </c>
      <c r="S62" s="81">
        <f>'500 rader'!S62*3</f>
        <v>0</v>
      </c>
      <c r="T62" s="81">
        <f>'500 rader'!T62*3</f>
        <v>0</v>
      </c>
      <c r="U62" s="81">
        <f>'500 rader'!U62*3</f>
        <v>0</v>
      </c>
      <c r="V62" s="81">
        <f>'500 rader'!V62*3</f>
        <v>0</v>
      </c>
      <c r="W62" s="33"/>
      <c r="X62" s="89">
        <f>'500 rader'!X62</f>
        <v>3456</v>
      </c>
      <c r="Y62" s="33">
        <v>1500</v>
      </c>
      <c r="Z62" s="122">
        <v>10057</v>
      </c>
      <c r="AA62" s="122">
        <v>252828</v>
      </c>
      <c r="AB62" s="122">
        <v>14916</v>
      </c>
      <c r="AC62" s="122">
        <v>18719</v>
      </c>
      <c r="AD62" s="122">
        <v>536969</v>
      </c>
      <c r="AE62" s="122">
        <v>13730</v>
      </c>
      <c r="AF62" s="122"/>
      <c r="AG62" s="46">
        <f>'500 rader'!AG62*3</f>
        <v>47355</v>
      </c>
      <c r="AH62" s="46">
        <f>'500 rader'!AH62*3</f>
        <v>67560</v>
      </c>
      <c r="AI62" s="46">
        <f>'500 rader'!AI62*3</f>
        <v>80820</v>
      </c>
      <c r="AJ62" s="46">
        <f>'500 rader'!AJ62*3</f>
        <v>101085</v>
      </c>
      <c r="AK62" s="46">
        <f>'500 rader'!AK62*3</f>
        <v>120060</v>
      </c>
      <c r="AL62" s="46">
        <f>'500 rader'!AL62*3</f>
        <v>139815</v>
      </c>
    </row>
    <row r="63" spans="1:38" ht="15.75" customHeight="1" x14ac:dyDescent="0.25">
      <c r="A63" s="8"/>
      <c r="B63" s="38" t="s">
        <v>7</v>
      </c>
      <c r="C63" s="38">
        <v>22</v>
      </c>
      <c r="D63" s="88">
        <v>260573</v>
      </c>
      <c r="E63" s="88">
        <v>841878</v>
      </c>
      <c r="F63" s="90">
        <f>'500 rader'!F63</f>
        <v>35</v>
      </c>
      <c r="G63" s="90">
        <f>'500 rader'!G63</f>
        <v>11</v>
      </c>
      <c r="H63" s="38">
        <f>'500 rader'!H63</f>
        <v>9216</v>
      </c>
      <c r="I63" s="42">
        <v>1500</v>
      </c>
      <c r="J63" s="62">
        <v>869</v>
      </c>
      <c r="K63" s="62">
        <v>948</v>
      </c>
      <c r="L63" s="62">
        <v>1444</v>
      </c>
      <c r="M63" s="62">
        <v>1624</v>
      </c>
      <c r="N63" s="62">
        <v>948</v>
      </c>
      <c r="O63" s="62">
        <v>1782</v>
      </c>
      <c r="P63" s="79"/>
      <c r="Q63" s="81">
        <f>'500 rader'!Q63*3</f>
        <v>855</v>
      </c>
      <c r="R63" s="81">
        <f>'500 rader'!R63*3</f>
        <v>1050</v>
      </c>
      <c r="S63" s="81">
        <f>'500 rader'!S63*3</f>
        <v>1275</v>
      </c>
      <c r="T63" s="81">
        <f>'500 rader'!T63*3</f>
        <v>1620</v>
      </c>
      <c r="U63" s="81">
        <f>'500 rader'!U63*3</f>
        <v>1590</v>
      </c>
      <c r="V63" s="81">
        <f>'500 rader'!V63*3</f>
        <v>1770</v>
      </c>
      <c r="W63" s="33"/>
      <c r="X63" s="89">
        <f>'500 rader'!X63</f>
        <v>9216</v>
      </c>
      <c r="Y63" s="33">
        <v>1500</v>
      </c>
      <c r="Z63" s="122">
        <v>15628</v>
      </c>
      <c r="AA63" s="122">
        <v>13314</v>
      </c>
      <c r="AB63" s="122">
        <v>31934</v>
      </c>
      <c r="AC63" s="122">
        <v>29058</v>
      </c>
      <c r="AD63" s="122">
        <v>21335</v>
      </c>
      <c r="AE63" s="122">
        <v>23917</v>
      </c>
      <c r="AF63" s="122"/>
      <c r="AG63" s="46">
        <f>'500 rader'!AG63*3</f>
        <v>45225</v>
      </c>
      <c r="AH63" s="46">
        <f>'500 rader'!AH63*3</f>
        <v>48510</v>
      </c>
      <c r="AI63" s="46">
        <f>'500 rader'!AI63*3</f>
        <v>54030</v>
      </c>
      <c r="AJ63" s="46">
        <f>'500 rader'!AJ63*3</f>
        <v>62910</v>
      </c>
      <c r="AK63" s="46">
        <f>'500 rader'!AK63*3</f>
        <v>75045</v>
      </c>
      <c r="AL63" s="46">
        <f>'500 rader'!AL63*3</f>
        <v>84180</v>
      </c>
    </row>
    <row r="64" spans="1:38" ht="15.75" customHeight="1" x14ac:dyDescent="0.25">
      <c r="A64" s="8"/>
      <c r="B64" s="38" t="s">
        <v>5</v>
      </c>
      <c r="C64" s="38" t="s">
        <v>46</v>
      </c>
      <c r="D64" s="88">
        <v>729283</v>
      </c>
      <c r="E64" s="88">
        <v>765593</v>
      </c>
      <c r="F64" s="90">
        <f>'500 rader'!F64</f>
        <v>38</v>
      </c>
      <c r="G64" s="90">
        <f>'500 rader'!G64</f>
        <v>9</v>
      </c>
      <c r="H64" s="38">
        <f>'500 rader'!H64</f>
        <v>6144</v>
      </c>
      <c r="I64" s="42">
        <v>1500</v>
      </c>
      <c r="J64" s="79">
        <v>0</v>
      </c>
      <c r="K64" s="79">
        <v>0</v>
      </c>
      <c r="L64" s="79">
        <v>0</v>
      </c>
      <c r="M64" s="81">
        <v>0</v>
      </c>
      <c r="N64" s="79">
        <v>0</v>
      </c>
      <c r="O64" s="79">
        <v>0</v>
      </c>
      <c r="P64" s="79"/>
      <c r="Q64" s="81">
        <f>'500 rader'!Q64*3</f>
        <v>0</v>
      </c>
      <c r="R64" s="81">
        <f>'500 rader'!R64*3</f>
        <v>0</v>
      </c>
      <c r="S64" s="81">
        <f>'500 rader'!S64*3</f>
        <v>0</v>
      </c>
      <c r="T64" s="81">
        <f>'500 rader'!T64*3</f>
        <v>0</v>
      </c>
      <c r="U64" s="81">
        <f>'500 rader'!U64*3</f>
        <v>0</v>
      </c>
      <c r="V64" s="81">
        <f>'500 rader'!V64*3</f>
        <v>0</v>
      </c>
      <c r="W64" s="33"/>
      <c r="X64" s="89">
        <f>'500 rader'!X64</f>
        <v>6144</v>
      </c>
      <c r="Y64" s="33">
        <v>1500</v>
      </c>
      <c r="Z64" s="88">
        <v>17854</v>
      </c>
      <c r="AA64" s="88">
        <v>26865</v>
      </c>
      <c r="AB64" s="88">
        <v>44022</v>
      </c>
      <c r="AC64" s="46">
        <v>74746</v>
      </c>
      <c r="AD64" s="88">
        <v>38247</v>
      </c>
      <c r="AE64" s="88">
        <v>835493</v>
      </c>
      <c r="AF64" s="88"/>
      <c r="AG64" s="46">
        <f>'500 rader'!AG64*3</f>
        <v>81270</v>
      </c>
      <c r="AH64" s="46">
        <f>'500 rader'!AH64*3</f>
        <v>90795</v>
      </c>
      <c r="AI64" s="46">
        <f>'500 rader'!AI64*3</f>
        <v>109065</v>
      </c>
      <c r="AJ64" s="46">
        <f>'500 rader'!AJ64*3</f>
        <v>129405</v>
      </c>
      <c r="AK64" s="46">
        <f>'500 rader'!AK64*3</f>
        <v>162795</v>
      </c>
      <c r="AL64" s="46">
        <f>'500 rader'!AL64*3</f>
        <v>188715</v>
      </c>
    </row>
    <row r="65" spans="1:38" ht="15.75" customHeight="1" x14ac:dyDescent="0.25">
      <c r="A65" s="8"/>
      <c r="B65" s="38" t="s">
        <v>6</v>
      </c>
      <c r="C65" s="38" t="s">
        <v>47</v>
      </c>
      <c r="D65" s="88">
        <v>568311</v>
      </c>
      <c r="E65" s="88">
        <v>231879</v>
      </c>
      <c r="F65" s="90">
        <f>'500 rader'!F65</f>
        <v>35</v>
      </c>
      <c r="G65" s="90">
        <f>'500 rader'!G65</f>
        <v>10</v>
      </c>
      <c r="H65" s="38">
        <f>'500 rader'!H65</f>
        <v>4608</v>
      </c>
      <c r="I65" s="42">
        <v>1500</v>
      </c>
      <c r="J65" s="79">
        <v>59</v>
      </c>
      <c r="K65" s="79">
        <v>177</v>
      </c>
      <c r="L65" s="79">
        <v>177</v>
      </c>
      <c r="M65" s="81">
        <v>236</v>
      </c>
      <c r="N65" s="79">
        <v>236</v>
      </c>
      <c r="O65" s="79">
        <v>118</v>
      </c>
      <c r="P65" s="79"/>
      <c r="Q65" s="81">
        <f>'500 rader'!Q65*3</f>
        <v>45</v>
      </c>
      <c r="R65" s="81">
        <f>'500 rader'!R65*3</f>
        <v>75</v>
      </c>
      <c r="S65" s="81">
        <f>'500 rader'!S65*3</f>
        <v>105</v>
      </c>
      <c r="T65" s="81">
        <f>'500 rader'!T65*3</f>
        <v>150</v>
      </c>
      <c r="U65" s="81">
        <f>'500 rader'!U65*3</f>
        <v>210</v>
      </c>
      <c r="V65" s="81">
        <f>'500 rader'!V65*3</f>
        <v>180</v>
      </c>
      <c r="W65" s="33"/>
      <c r="X65" s="89">
        <f>'500 rader'!X65</f>
        <v>4608</v>
      </c>
      <c r="Y65" s="33">
        <v>1500</v>
      </c>
      <c r="Z65" s="122">
        <v>28348</v>
      </c>
      <c r="AA65" s="122">
        <v>51395</v>
      </c>
      <c r="AB65" s="122">
        <v>52072</v>
      </c>
      <c r="AC65" s="122">
        <v>85686</v>
      </c>
      <c r="AD65" s="122">
        <v>643694</v>
      </c>
      <c r="AE65" s="122">
        <v>643790</v>
      </c>
      <c r="AF65" s="122"/>
      <c r="AG65" s="46">
        <f>'500 rader'!AG65*3</f>
        <v>57345</v>
      </c>
      <c r="AH65" s="46">
        <f>'500 rader'!AH65*3</f>
        <v>99675</v>
      </c>
      <c r="AI65" s="46">
        <f>'500 rader'!AI65*3</f>
        <v>154365</v>
      </c>
      <c r="AJ65" s="46">
        <f>'500 rader'!AJ65*3</f>
        <v>199230</v>
      </c>
      <c r="AK65" s="46">
        <f>'500 rader'!AK65*3</f>
        <v>305790</v>
      </c>
      <c r="AL65" s="46">
        <f>'500 rader'!AL65*3</f>
        <v>382215</v>
      </c>
    </row>
    <row r="66" spans="1:38" ht="15.75" customHeight="1" x14ac:dyDescent="0.25">
      <c r="A66" s="8"/>
      <c r="B66" s="38" t="str">
        <f>'500 rader'!B66</f>
        <v>Stryk</v>
      </c>
      <c r="C66" s="38">
        <f>'500 rader'!C66</f>
        <v>23</v>
      </c>
      <c r="D66" s="89">
        <f>'500 rader'!D66</f>
        <v>26830</v>
      </c>
      <c r="E66" s="89">
        <f>'500 rader'!E66</f>
        <v>13117</v>
      </c>
      <c r="F66" s="90">
        <f>'500 rader'!F66</f>
        <v>34</v>
      </c>
      <c r="G66" s="90">
        <f>'500 rader'!G66</f>
        <v>11</v>
      </c>
      <c r="H66" s="38">
        <f>'500 rader'!H66</f>
        <v>6912</v>
      </c>
      <c r="I66" s="42">
        <v>1500</v>
      </c>
      <c r="J66" s="79">
        <v>78</v>
      </c>
      <c r="K66" s="79">
        <v>52</v>
      </c>
      <c r="L66" s="79">
        <v>52</v>
      </c>
      <c r="M66" s="81">
        <v>0</v>
      </c>
      <c r="N66" s="79">
        <v>0</v>
      </c>
      <c r="O66" s="79">
        <v>0</v>
      </c>
      <c r="P66" s="79"/>
      <c r="Q66" s="81">
        <f>'500 rader'!Q66*3</f>
        <v>60</v>
      </c>
      <c r="R66" s="81">
        <f>'500 rader'!R66*3</f>
        <v>75</v>
      </c>
      <c r="S66" s="81">
        <f>'500 rader'!S66*3</f>
        <v>105</v>
      </c>
      <c r="T66" s="81">
        <f>'500 rader'!T66*3</f>
        <v>0</v>
      </c>
      <c r="U66" s="81">
        <f>'500 rader'!U66*3</f>
        <v>0</v>
      </c>
      <c r="V66" s="81">
        <f>'500 rader'!V66*3</f>
        <v>0</v>
      </c>
      <c r="W66" s="33"/>
      <c r="X66" s="89">
        <f>'500 rader'!X66</f>
        <v>6912</v>
      </c>
      <c r="Y66" s="33">
        <v>1500</v>
      </c>
      <c r="Z66" s="122">
        <v>30818</v>
      </c>
      <c r="AA66" s="122">
        <v>1814</v>
      </c>
      <c r="AB66" s="122">
        <v>2304</v>
      </c>
      <c r="AC66" s="122">
        <v>1114</v>
      </c>
      <c r="AD66" s="122">
        <v>622</v>
      </c>
      <c r="AE66" s="122">
        <v>286</v>
      </c>
      <c r="AF66" s="122"/>
      <c r="AG66" s="46">
        <f>'500 rader'!AG66*3</f>
        <v>19245</v>
      </c>
      <c r="AH66" s="46">
        <f>'500 rader'!AH66*3</f>
        <v>25965</v>
      </c>
      <c r="AI66" s="46">
        <f>'500 rader'!AI66*3</f>
        <v>1380</v>
      </c>
      <c r="AJ66" s="46">
        <f>'500 rader'!AJ66*3</f>
        <v>840</v>
      </c>
      <c r="AK66" s="46">
        <f>'500 rader'!AK66*3</f>
        <v>615</v>
      </c>
      <c r="AL66" s="46">
        <f>'500 rader'!AL66*3</f>
        <v>390</v>
      </c>
    </row>
    <row r="67" spans="1:38" ht="15.75" customHeight="1" x14ac:dyDescent="0.25">
      <c r="A67" s="8"/>
      <c r="B67" s="38" t="str">
        <f>'500 rader'!B67</f>
        <v xml:space="preserve">Europa </v>
      </c>
      <c r="C67" s="38" t="str">
        <f>'500 rader'!C67</f>
        <v>23B</v>
      </c>
      <c r="D67" s="89">
        <f>'500 rader'!D67</f>
        <v>46382</v>
      </c>
      <c r="E67" s="89">
        <f>'500 rader'!E67</f>
        <v>110907</v>
      </c>
      <c r="F67" s="90">
        <f>'500 rader'!F67</f>
        <v>28</v>
      </c>
      <c r="G67" s="90">
        <f>'500 rader'!G67</f>
        <v>12</v>
      </c>
      <c r="H67" s="38">
        <f>'500 rader'!H67</f>
        <v>5184</v>
      </c>
      <c r="I67" s="42">
        <v>1500</v>
      </c>
      <c r="J67" s="79">
        <v>948</v>
      </c>
      <c r="K67" s="79">
        <v>3000</v>
      </c>
      <c r="L67" s="79">
        <v>3044</v>
      </c>
      <c r="M67" s="81">
        <v>2922</v>
      </c>
      <c r="N67" s="79">
        <v>1206</v>
      </c>
      <c r="O67" s="79">
        <v>752</v>
      </c>
      <c r="P67" s="79"/>
      <c r="Q67" s="81">
        <f>'500 rader'!Q67*3</f>
        <v>1125</v>
      </c>
      <c r="R67" s="81">
        <f>'500 rader'!R67*3</f>
        <v>1860</v>
      </c>
      <c r="S67" s="81">
        <f>'500 rader'!S67*3</f>
        <v>2280</v>
      </c>
      <c r="T67" s="81">
        <f>'500 rader'!T67*3</f>
        <v>2565</v>
      </c>
      <c r="U67" s="81">
        <f>'500 rader'!U67*3</f>
        <v>1110</v>
      </c>
      <c r="V67" s="81">
        <f>'500 rader'!V67*3</f>
        <v>1005</v>
      </c>
      <c r="W67" s="33"/>
      <c r="X67" s="89">
        <f>'500 rader'!X67</f>
        <v>5184</v>
      </c>
      <c r="Y67" s="33">
        <v>1500</v>
      </c>
      <c r="Z67" s="122">
        <v>6376</v>
      </c>
      <c r="AA67" s="122">
        <v>10544</v>
      </c>
      <c r="AB67" s="122">
        <v>16038</v>
      </c>
      <c r="AC67" s="122">
        <v>17004</v>
      </c>
      <c r="AD67" s="122">
        <v>58054</v>
      </c>
      <c r="AE67" s="122">
        <v>61646</v>
      </c>
      <c r="AF67" s="122"/>
      <c r="AG67" s="46">
        <f>'500 rader'!AG67*3</f>
        <v>8955</v>
      </c>
      <c r="AH67" s="46">
        <f>'500 rader'!AH67*3</f>
        <v>18690</v>
      </c>
      <c r="AI67" s="46">
        <f>'500 rader'!AI67*3</f>
        <v>27900</v>
      </c>
      <c r="AJ67" s="46">
        <f>'500 rader'!AJ67*3</f>
        <v>40050</v>
      </c>
      <c r="AK67" s="46">
        <f>'500 rader'!AK67*3</f>
        <v>57345</v>
      </c>
      <c r="AL67" s="46">
        <f>'500 rader'!AL67*3</f>
        <v>13425</v>
      </c>
    </row>
    <row r="68" spans="1:38" ht="15.75" customHeight="1" x14ac:dyDescent="0.25">
      <c r="A68" s="8"/>
      <c r="B68" s="38" t="str">
        <f>'500 rader'!B68</f>
        <v xml:space="preserve">Europa </v>
      </c>
      <c r="C68" s="38" t="str">
        <f>'500 rader'!C68</f>
        <v>24A</v>
      </c>
      <c r="D68" s="89">
        <f>'500 rader'!D68</f>
        <v>83843</v>
      </c>
      <c r="E68" s="89">
        <f>'500 rader'!E68</f>
        <v>46167</v>
      </c>
      <c r="F68" s="90">
        <f>'500 rader'!F68</f>
        <v>35</v>
      </c>
      <c r="G68" s="90">
        <f>'500 rader'!G68</f>
        <v>13</v>
      </c>
      <c r="H68" s="38">
        <f>'500 rader'!H68</f>
        <v>7776</v>
      </c>
      <c r="I68" s="42">
        <v>1500</v>
      </c>
      <c r="J68" s="79">
        <v>3260</v>
      </c>
      <c r="K68" s="79">
        <v>87891</v>
      </c>
      <c r="L68" s="79">
        <v>2978</v>
      </c>
      <c r="M68" s="81">
        <v>3213</v>
      </c>
      <c r="N68" s="79">
        <v>5110</v>
      </c>
      <c r="O68" s="79">
        <v>4091</v>
      </c>
      <c r="P68" s="79"/>
      <c r="Q68" s="81">
        <f>'500 rader'!Q68*3</f>
        <v>13950</v>
      </c>
      <c r="R68" s="81">
        <f>'500 rader'!R68*3</f>
        <v>34455</v>
      </c>
      <c r="S68" s="81">
        <f>'500 rader'!S68*3</f>
        <v>48840</v>
      </c>
      <c r="T68" s="81">
        <f>'500 rader'!T68*3</f>
        <v>4230</v>
      </c>
      <c r="U68" s="81">
        <f>'500 rader'!U68*3</f>
        <v>4140</v>
      </c>
      <c r="V68" s="81">
        <f>'500 rader'!V68*3</f>
        <v>3270</v>
      </c>
      <c r="W68" s="33"/>
      <c r="X68" s="89">
        <f>'500 rader'!X68</f>
        <v>7776</v>
      </c>
      <c r="Y68" s="33">
        <v>1500</v>
      </c>
      <c r="Z68" s="122">
        <v>5298</v>
      </c>
      <c r="AA68" s="122">
        <v>87887</v>
      </c>
      <c r="AB68" s="122">
        <v>87993</v>
      </c>
      <c r="AC68" s="122">
        <v>3119</v>
      </c>
      <c r="AD68" s="122">
        <v>5063</v>
      </c>
      <c r="AE68" s="122">
        <v>4091</v>
      </c>
      <c r="AF68" s="122"/>
      <c r="AG68" s="46">
        <f>'500 rader'!AG68*3</f>
        <v>13950</v>
      </c>
      <c r="AH68" s="46">
        <f>'500 rader'!AH68*3</f>
        <v>34455</v>
      </c>
      <c r="AI68" s="46">
        <f>'500 rader'!AI68*3</f>
        <v>48840</v>
      </c>
      <c r="AJ68" s="46">
        <f>'500 rader'!AJ68*3</f>
        <v>4230</v>
      </c>
      <c r="AK68" s="46">
        <f>'500 rader'!AK68*3</f>
        <v>4140</v>
      </c>
      <c r="AL68" s="46">
        <f>'500 rader'!AL68*3</f>
        <v>3270</v>
      </c>
    </row>
    <row r="69" spans="1:38" ht="15.75" customHeight="1" x14ac:dyDescent="0.25">
      <c r="A69" s="8"/>
      <c r="B69" s="38" t="str">
        <f>'500 rader'!B69</f>
        <v>Stryk</v>
      </c>
      <c r="C69" s="38">
        <f>'500 rader'!C69</f>
        <v>24</v>
      </c>
      <c r="D69" s="89">
        <f>'500 rader'!D69</f>
        <v>21112</v>
      </c>
      <c r="E69" s="89">
        <f>'500 rader'!E69</f>
        <v>10508</v>
      </c>
      <c r="F69" s="90">
        <f>'500 rader'!F69</f>
        <v>33</v>
      </c>
      <c r="G69" s="90">
        <f>'500 rader'!G69</f>
        <v>11</v>
      </c>
      <c r="H69" s="38">
        <f>'500 rader'!H69</f>
        <v>7776</v>
      </c>
      <c r="I69" s="42">
        <v>1500</v>
      </c>
      <c r="J69" s="79">
        <v>36</v>
      </c>
      <c r="K69" s="79">
        <v>0</v>
      </c>
      <c r="L69" s="79">
        <v>0</v>
      </c>
      <c r="M69" s="81">
        <v>0</v>
      </c>
      <c r="N69" s="79">
        <v>0</v>
      </c>
      <c r="O69" s="79">
        <v>0</v>
      </c>
      <c r="P69" s="79"/>
      <c r="Q69" s="81">
        <f>'500 rader'!Q69*3</f>
        <v>90</v>
      </c>
      <c r="R69" s="81">
        <f>'500 rader'!R69*3</f>
        <v>0</v>
      </c>
      <c r="S69" s="81">
        <f>'500 rader'!S69*3</f>
        <v>0</v>
      </c>
      <c r="T69" s="81">
        <f>'500 rader'!T69*3</f>
        <v>0</v>
      </c>
      <c r="U69" s="81">
        <f>'500 rader'!U69*3</f>
        <v>0</v>
      </c>
      <c r="V69" s="81">
        <f>'500 rader'!V69*3</f>
        <v>0</v>
      </c>
      <c r="W69" s="33"/>
      <c r="X69" s="89">
        <f>'500 rader'!X69</f>
        <v>7776</v>
      </c>
      <c r="Y69" s="33">
        <v>1500</v>
      </c>
      <c r="Z69" s="122">
        <v>22832</v>
      </c>
      <c r="AA69" s="122">
        <v>1086</v>
      </c>
      <c r="AB69" s="122">
        <v>1322</v>
      </c>
      <c r="AC69" s="122">
        <v>906</v>
      </c>
      <c r="AD69" s="122">
        <v>470</v>
      </c>
      <c r="AE69" s="122">
        <v>216</v>
      </c>
      <c r="AF69" s="122"/>
      <c r="AG69" s="46">
        <f>'500 rader'!AG69*3</f>
        <v>10230</v>
      </c>
      <c r="AH69" s="46">
        <f>'500 rader'!AH69*3</f>
        <v>1140</v>
      </c>
      <c r="AI69" s="46">
        <f>'500 rader'!AI69*3</f>
        <v>780</v>
      </c>
      <c r="AJ69" s="46">
        <f>'500 rader'!AJ69*3</f>
        <v>540</v>
      </c>
      <c r="AK69" s="46">
        <f>'500 rader'!AK69*3</f>
        <v>330</v>
      </c>
      <c r="AL69" s="46">
        <f>'500 rader'!AL69*3</f>
        <v>345</v>
      </c>
    </row>
    <row r="70" spans="1:38" ht="15.75" customHeight="1" x14ac:dyDescent="0.25">
      <c r="A70" s="8"/>
      <c r="B70" s="38" t="str">
        <f>'500 rader'!B70</f>
        <v>Europa</v>
      </c>
      <c r="C70" s="38" t="str">
        <f>'500 rader'!C70</f>
        <v>24B</v>
      </c>
      <c r="D70" s="89">
        <f>'500 rader'!D70</f>
        <v>3061686</v>
      </c>
      <c r="E70" s="89">
        <f>'500 rader'!E70</f>
        <v>3061686</v>
      </c>
      <c r="F70" s="90">
        <f>'500 rader'!F70</f>
        <v>39</v>
      </c>
      <c r="G70" s="90">
        <f>'500 rader'!G70</f>
        <v>10</v>
      </c>
      <c r="H70" s="38">
        <f>'500 rader'!H70</f>
        <v>5184</v>
      </c>
      <c r="I70" s="42">
        <v>1500</v>
      </c>
      <c r="J70" s="79">
        <v>750</v>
      </c>
      <c r="K70" s="79">
        <v>375</v>
      </c>
      <c r="L70" s="79">
        <v>375</v>
      </c>
      <c r="M70" s="81">
        <v>375</v>
      </c>
      <c r="N70" s="79">
        <v>750</v>
      </c>
      <c r="O70" s="79">
        <v>750</v>
      </c>
      <c r="P70" s="79"/>
      <c r="Q70" s="81">
        <f>'500 rader'!Q70*3</f>
        <v>120</v>
      </c>
      <c r="R70" s="81">
        <f>'500 rader'!R70*3</f>
        <v>225</v>
      </c>
      <c r="S70" s="81">
        <f>'500 rader'!S70*3</f>
        <v>345</v>
      </c>
      <c r="T70" s="81">
        <f>'500 rader'!T70*3</f>
        <v>480</v>
      </c>
      <c r="U70" s="81">
        <f>'500 rader'!U70*3</f>
        <v>750</v>
      </c>
      <c r="V70" s="81">
        <f>'500 rader'!V70*3</f>
        <v>930</v>
      </c>
      <c r="W70" s="33"/>
      <c r="X70" s="89">
        <f>'500 rader'!X70</f>
        <v>5184</v>
      </c>
      <c r="Y70" s="33">
        <v>1500</v>
      </c>
      <c r="Z70" s="122">
        <v>16505</v>
      </c>
      <c r="AA70" s="122">
        <v>100748</v>
      </c>
      <c r="AB70" s="122">
        <v>105623</v>
      </c>
      <c r="AC70" s="122">
        <v>109373</v>
      </c>
      <c r="AD70" s="122">
        <v>132107</v>
      </c>
      <c r="AE70" s="122">
        <v>426236</v>
      </c>
      <c r="AF70" s="122"/>
      <c r="AG70" s="46">
        <f>'500 rader'!AG70*3</f>
        <v>38100</v>
      </c>
      <c r="AH70" s="46">
        <f>'500 rader'!AH70*3</f>
        <v>74580</v>
      </c>
      <c r="AI70" s="46">
        <f>'500 rader'!AI70*3</f>
        <v>111555</v>
      </c>
      <c r="AJ70" s="46">
        <f>'500 rader'!AJ70*3</f>
        <v>156495</v>
      </c>
      <c r="AK70" s="46">
        <f>'500 rader'!AK70*3</f>
        <v>233415</v>
      </c>
      <c r="AL70" s="46">
        <f>'500 rader'!AL70*3</f>
        <v>288540</v>
      </c>
    </row>
    <row r="71" spans="1:38" ht="15.75" customHeight="1" x14ac:dyDescent="0.25">
      <c r="A71" s="8"/>
      <c r="B71" s="38" t="str">
        <f>'500 rader'!B71</f>
        <v>Stryk</v>
      </c>
      <c r="C71" s="38">
        <f>'500 rader'!C71</f>
        <v>25</v>
      </c>
      <c r="D71" s="89">
        <f>'500 rader'!D71</f>
        <v>2773697</v>
      </c>
      <c r="E71" s="89">
        <f>'500 rader'!E71</f>
        <v>1367604</v>
      </c>
      <c r="F71" s="90">
        <f>'500 rader'!F71</f>
        <v>37</v>
      </c>
      <c r="G71" s="90">
        <f>'500 rader'!G71</f>
        <v>10</v>
      </c>
      <c r="H71" s="38">
        <f>'500 rader'!H71</f>
        <v>4608</v>
      </c>
      <c r="I71" s="42">
        <v>1500</v>
      </c>
      <c r="J71" s="79">
        <v>254</v>
      </c>
      <c r="K71" s="79">
        <v>508</v>
      </c>
      <c r="L71" s="79">
        <v>127</v>
      </c>
      <c r="M71" s="81">
        <v>381</v>
      </c>
      <c r="N71" s="79">
        <v>254</v>
      </c>
      <c r="O71" s="79">
        <v>127</v>
      </c>
      <c r="P71" s="79"/>
      <c r="Q71" s="81">
        <f>'500 rader'!Q71*3</f>
        <v>180</v>
      </c>
      <c r="R71" s="81">
        <f>'500 rader'!R71*3</f>
        <v>270</v>
      </c>
      <c r="S71" s="81">
        <f>'500 rader'!S71*3</f>
        <v>375</v>
      </c>
      <c r="T71" s="81">
        <f>'500 rader'!T71*3</f>
        <v>300</v>
      </c>
      <c r="U71" s="81">
        <f>'500 rader'!U71*3</f>
        <v>225</v>
      </c>
      <c r="V71" s="81">
        <f>'500 rader'!V71*3</f>
        <v>285</v>
      </c>
      <c r="W71" s="33"/>
      <c r="X71" s="89">
        <f>'500 rader'!X71</f>
        <v>9216</v>
      </c>
      <c r="Y71" s="33">
        <v>1500</v>
      </c>
      <c r="Z71" s="122">
        <v>21320</v>
      </c>
      <c r="AA71" s="122">
        <v>34383</v>
      </c>
      <c r="AB71" s="122">
        <v>79395</v>
      </c>
      <c r="AC71" s="122">
        <v>21751</v>
      </c>
      <c r="AD71" s="122">
        <v>2809299</v>
      </c>
      <c r="AE71" s="122">
        <v>39464</v>
      </c>
      <c r="AF71" s="122"/>
      <c r="AG71" s="46">
        <f>'500 rader'!AG71*3</f>
        <v>97080</v>
      </c>
      <c r="AH71" s="46">
        <f>'500 rader'!AH71*3</f>
        <v>142110</v>
      </c>
      <c r="AI71" s="46">
        <f>'500 rader'!AI71*3</f>
        <v>186735</v>
      </c>
      <c r="AJ71" s="46">
        <f>'500 rader'!AJ71*3</f>
        <v>239610</v>
      </c>
      <c r="AK71" s="46">
        <f>'500 rader'!AK71*3</f>
        <v>321315</v>
      </c>
      <c r="AL71" s="46">
        <f>'500 rader'!AL71*3</f>
        <v>379290</v>
      </c>
    </row>
    <row r="72" spans="1:38" ht="15.75" customHeight="1" x14ac:dyDescent="0.25">
      <c r="A72" s="8"/>
      <c r="B72" s="38" t="str">
        <f>'500 rader'!B72</f>
        <v xml:space="preserve">Europa </v>
      </c>
      <c r="C72" s="38" t="str">
        <f>'500 rader'!C72</f>
        <v>25A</v>
      </c>
      <c r="D72" s="89">
        <f>'500 rader'!D72</f>
        <v>7086</v>
      </c>
      <c r="E72" s="89">
        <f>'500 rader'!E72</f>
        <v>6711</v>
      </c>
      <c r="F72" s="90">
        <f>'500 rader'!F72</f>
        <v>30</v>
      </c>
      <c r="G72" s="90">
        <f>'500 rader'!G72</f>
        <v>12</v>
      </c>
      <c r="H72" s="38">
        <f>'500 rader'!H72</f>
        <v>6912</v>
      </c>
      <c r="I72" s="42">
        <v>1500</v>
      </c>
      <c r="J72" s="79">
        <v>122</v>
      </c>
      <c r="K72" s="79">
        <v>0</v>
      </c>
      <c r="L72" s="79">
        <v>0</v>
      </c>
      <c r="M72" s="81">
        <v>0</v>
      </c>
      <c r="N72" s="79">
        <v>0</v>
      </c>
      <c r="O72" s="79">
        <v>0</v>
      </c>
      <c r="P72" s="79"/>
      <c r="Q72" s="81">
        <f>'500 rader'!Q72*3</f>
        <v>105</v>
      </c>
      <c r="R72" s="81">
        <f>'500 rader'!R72*3</f>
        <v>0</v>
      </c>
      <c r="S72" s="81">
        <f>'500 rader'!S72*3</f>
        <v>0</v>
      </c>
      <c r="T72" s="81">
        <f>'500 rader'!T72*3</f>
        <v>0</v>
      </c>
      <c r="U72" s="81">
        <f>'500 rader'!U72*3</f>
        <v>0</v>
      </c>
      <c r="V72" s="81">
        <f>'500 rader'!V72*3</f>
        <v>0</v>
      </c>
      <c r="W72" s="33"/>
      <c r="X72" s="89">
        <f>'500 rader'!X72</f>
        <v>6912</v>
      </c>
      <c r="Y72" s="33">
        <v>1500</v>
      </c>
      <c r="Z72" s="122">
        <v>1098</v>
      </c>
      <c r="AA72" s="122">
        <v>366</v>
      </c>
      <c r="AB72" s="122">
        <v>122</v>
      </c>
      <c r="AC72" s="122">
        <v>0</v>
      </c>
      <c r="AD72" s="122">
        <v>0</v>
      </c>
      <c r="AE72" s="122">
        <v>0</v>
      </c>
      <c r="AF72" s="122"/>
      <c r="AG72" s="46">
        <f>'500 rader'!AG72*3</f>
        <v>3840</v>
      </c>
      <c r="AH72" s="46">
        <f>'500 rader'!AH72*3</f>
        <v>270</v>
      </c>
      <c r="AI72" s="46">
        <f>'500 rader'!AI72*3</f>
        <v>45</v>
      </c>
      <c r="AJ72" s="46">
        <f>'500 rader'!AJ72*3</f>
        <v>0</v>
      </c>
      <c r="AK72" s="46">
        <f>'500 rader'!AK72*3</f>
        <v>0</v>
      </c>
      <c r="AL72" s="46">
        <f>'500 rader'!AL72*3</f>
        <v>0</v>
      </c>
    </row>
    <row r="73" spans="1:38" ht="15.75" customHeight="1" x14ac:dyDescent="0.25">
      <c r="A73" s="8"/>
      <c r="B73" s="38" t="str">
        <f>'500 rader'!B73</f>
        <v>Stryk</v>
      </c>
      <c r="C73" s="38">
        <f>'500 rader'!C73</f>
        <v>26</v>
      </c>
      <c r="D73" s="89">
        <f>'500 rader'!D73</f>
        <v>3047394</v>
      </c>
      <c r="E73" s="89">
        <f>'500 rader'!E73</f>
        <v>3047394</v>
      </c>
      <c r="F73" s="90">
        <f>'500 rader'!F73</f>
        <v>36</v>
      </c>
      <c r="G73" s="90">
        <f>'500 rader'!G73</f>
        <v>7</v>
      </c>
      <c r="H73" s="38">
        <f>'500 rader'!H73</f>
        <v>3072</v>
      </c>
      <c r="I73" s="42">
        <v>1500</v>
      </c>
      <c r="J73" s="79">
        <v>0</v>
      </c>
      <c r="K73" s="79">
        <v>0</v>
      </c>
      <c r="L73" s="79">
        <v>0</v>
      </c>
      <c r="M73" s="81">
        <v>0</v>
      </c>
      <c r="N73" s="79">
        <v>0</v>
      </c>
      <c r="O73" s="79">
        <v>0</v>
      </c>
      <c r="P73" s="79"/>
      <c r="Q73" s="81">
        <f>'500 rader'!Q73*3</f>
        <v>0</v>
      </c>
      <c r="R73" s="81">
        <f>'500 rader'!R73*3</f>
        <v>0</v>
      </c>
      <c r="S73" s="81">
        <f>'500 rader'!S73*3</f>
        <v>0</v>
      </c>
      <c r="T73" s="81">
        <f>'500 rader'!T73*3</f>
        <v>0</v>
      </c>
      <c r="U73" s="81">
        <f>'500 rader'!U73*3</f>
        <v>0</v>
      </c>
      <c r="V73" s="81">
        <f>'500 rader'!V73*3</f>
        <v>0</v>
      </c>
      <c r="W73" s="33"/>
      <c r="X73" s="88">
        <v>6144</v>
      </c>
      <c r="Y73" s="33">
        <v>1500</v>
      </c>
      <c r="Z73" s="122">
        <v>83478</v>
      </c>
      <c r="AA73" s="122">
        <v>15192</v>
      </c>
      <c r="AB73" s="122">
        <v>14590</v>
      </c>
      <c r="AC73" s="122">
        <v>98990</v>
      </c>
      <c r="AD73" s="122">
        <v>23306</v>
      </c>
      <c r="AE73" s="122">
        <v>162438</v>
      </c>
      <c r="AF73" s="122"/>
      <c r="AG73" s="46">
        <f>'500 rader'!AG73*3</f>
        <v>53205</v>
      </c>
      <c r="AH73" s="46">
        <f>'500 rader'!AH73*3</f>
        <v>31005</v>
      </c>
      <c r="AI73" s="46">
        <f>'500 rader'!AI73*3</f>
        <v>94440</v>
      </c>
      <c r="AJ73" s="46">
        <f>'500 rader'!AJ73*3</f>
        <v>122250</v>
      </c>
      <c r="AK73" s="46">
        <f>'500 rader'!AK73*3</f>
        <v>168630</v>
      </c>
      <c r="AL73" s="46">
        <f>'500 rader'!AL73*3</f>
        <v>201585</v>
      </c>
    </row>
    <row r="74" spans="1:38" ht="15.75" customHeight="1" x14ac:dyDescent="0.25">
      <c r="A74" s="8"/>
      <c r="B74" s="38"/>
      <c r="C74" s="38"/>
      <c r="D74" s="88"/>
      <c r="E74" s="88"/>
      <c r="F74" s="96"/>
      <c r="G74" s="96"/>
      <c r="H74" s="41"/>
      <c r="I74" s="42"/>
      <c r="J74" s="79"/>
      <c r="K74" s="79"/>
      <c r="L74" s="79"/>
      <c r="M74" s="81"/>
      <c r="N74" s="79"/>
      <c r="O74" s="79"/>
      <c r="P74" s="79"/>
      <c r="Q74" s="81"/>
      <c r="R74" s="81"/>
      <c r="S74" s="81"/>
      <c r="T74" s="81"/>
      <c r="U74" s="81"/>
      <c r="V74" s="81"/>
      <c r="W74" s="33"/>
      <c r="X74" s="88"/>
      <c r="Y74" s="33"/>
      <c r="Z74" s="62"/>
      <c r="AA74" s="62"/>
      <c r="AB74" s="62"/>
      <c r="AC74" s="62"/>
      <c r="AD74" s="62"/>
      <c r="AE74" s="62"/>
      <c r="AF74" s="62"/>
      <c r="AG74" s="81"/>
      <c r="AH74" s="81"/>
      <c r="AI74" s="81"/>
      <c r="AJ74" s="81"/>
      <c r="AK74" s="81"/>
      <c r="AL74" s="81"/>
    </row>
    <row r="75" spans="1:38" ht="15.75" customHeight="1" x14ac:dyDescent="0.25">
      <c r="A75" s="8"/>
      <c r="B75" s="38"/>
      <c r="C75" s="38"/>
      <c r="D75" s="46"/>
      <c r="E75" s="46"/>
      <c r="F75" s="11"/>
      <c r="G75" s="54"/>
      <c r="H75" s="41"/>
      <c r="I75" s="42"/>
      <c r="J75" s="79"/>
      <c r="K75" s="79"/>
      <c r="L75" s="79"/>
      <c r="M75" s="81"/>
      <c r="N75" s="79"/>
      <c r="O75" s="79"/>
      <c r="P75" s="79"/>
      <c r="Q75" s="81"/>
      <c r="R75" s="82"/>
      <c r="S75" s="82"/>
      <c r="T75" s="82"/>
      <c r="U75" s="82"/>
      <c r="V75" s="82"/>
      <c r="W75" s="33"/>
      <c r="X75" s="82"/>
      <c r="Y75" s="33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</row>
    <row r="76" spans="1:38" ht="15.75" customHeight="1" x14ac:dyDescent="0.25">
      <c r="A76" s="8"/>
      <c r="B76" s="38"/>
      <c r="C76" s="38"/>
      <c r="D76" s="47"/>
      <c r="E76" s="47"/>
      <c r="F76" s="44"/>
      <c r="G76" s="55"/>
      <c r="H76" s="38"/>
      <c r="I76" s="39"/>
      <c r="J76" s="83"/>
      <c r="K76" s="83"/>
      <c r="L76" s="79"/>
      <c r="M76" s="81"/>
      <c r="N76" s="83"/>
      <c r="O76" s="79"/>
      <c r="P76" s="79"/>
      <c r="Q76" s="81"/>
      <c r="R76" s="82"/>
      <c r="S76" s="82"/>
      <c r="T76" s="82"/>
      <c r="U76" s="82"/>
      <c r="V76" s="82"/>
      <c r="W76" s="33"/>
      <c r="X76" s="82"/>
      <c r="Y76" s="33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</row>
    <row r="77" spans="1:38" x14ac:dyDescent="0.25">
      <c r="A77" s="4"/>
      <c r="B77" s="5"/>
      <c r="C77" s="6"/>
      <c r="D77" s="7"/>
      <c r="E77" s="7"/>
      <c r="F77" s="43"/>
      <c r="G77" s="6"/>
      <c r="H77" s="6"/>
      <c r="I77" s="7">
        <f>SUM(I6:I76)</f>
        <v>102000</v>
      </c>
      <c r="J77" s="7">
        <f t="shared" ref="J77:O77" si="0">SUM(J6:J76)</f>
        <v>207879</v>
      </c>
      <c r="K77" s="7">
        <f t="shared" si="0"/>
        <v>267978</v>
      </c>
      <c r="L77" s="7">
        <f t="shared" si="0"/>
        <v>191496</v>
      </c>
      <c r="M77" s="7">
        <f t="shared" si="0"/>
        <v>51042</v>
      </c>
      <c r="N77" s="7">
        <f t="shared" si="0"/>
        <v>44076</v>
      </c>
      <c r="O77" s="7">
        <f t="shared" si="0"/>
        <v>54954</v>
      </c>
      <c r="P77" s="84"/>
      <c r="Q77" s="7">
        <f>SUM(Q6:Q76)</f>
        <v>144546</v>
      </c>
      <c r="R77" s="7">
        <f t="shared" ref="R77:V77" si="1">SUM(R6:R76)</f>
        <v>233415</v>
      </c>
      <c r="S77" s="7">
        <f t="shared" si="1"/>
        <v>204075</v>
      </c>
      <c r="T77" s="7">
        <f t="shared" si="1"/>
        <v>60069</v>
      </c>
      <c r="U77" s="7">
        <f t="shared" si="1"/>
        <v>54450</v>
      </c>
      <c r="V77" s="7">
        <f t="shared" si="1"/>
        <v>51330</v>
      </c>
      <c r="W77" s="7"/>
      <c r="X77" s="84"/>
      <c r="Y77" s="7">
        <f>SUM(Y6:Y76)</f>
        <v>102000</v>
      </c>
      <c r="Z77" s="7">
        <f t="shared" ref="Z77:AE77" si="2">SUM(Z6:Z76)</f>
        <v>1417255</v>
      </c>
      <c r="AA77" s="7">
        <f t="shared" si="2"/>
        <v>7663673</v>
      </c>
      <c r="AB77" s="7">
        <f t="shared" si="2"/>
        <v>5053824</v>
      </c>
      <c r="AC77" s="7">
        <f t="shared" si="2"/>
        <v>3432909</v>
      </c>
      <c r="AD77" s="7">
        <f t="shared" si="2"/>
        <v>8644831</v>
      </c>
      <c r="AE77" s="7">
        <f t="shared" si="2"/>
        <v>6336623</v>
      </c>
      <c r="AF77" s="12"/>
      <c r="AG77" s="7">
        <f>SUM(AG6:AG76)</f>
        <v>2359686</v>
      </c>
      <c r="AH77" s="7">
        <f t="shared" ref="AH77:AL77" si="3">SUM(AH6:AH76)</f>
        <v>3303135</v>
      </c>
      <c r="AI77" s="7">
        <f t="shared" si="3"/>
        <v>4181010</v>
      </c>
      <c r="AJ77" s="7">
        <f t="shared" si="3"/>
        <v>5013234</v>
      </c>
      <c r="AK77" s="7">
        <f t="shared" si="3"/>
        <v>6109290</v>
      </c>
      <c r="AL77" s="7">
        <f t="shared" si="3"/>
        <v>6660135</v>
      </c>
    </row>
    <row r="78" spans="1:38" s="3" customFormat="1" ht="24" customHeight="1" x14ac:dyDescent="0.5">
      <c r="B78" s="21"/>
      <c r="C78" s="18"/>
      <c r="D78" s="20"/>
      <c r="E78" s="20"/>
      <c r="F78" s="19"/>
      <c r="G78" s="49"/>
      <c r="H78" s="18"/>
      <c r="I78" s="19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20"/>
      <c r="X78" s="67"/>
      <c r="Y78" s="22"/>
      <c r="Z78" s="63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36E0-2DF5-42EA-A6F7-A966A713265A}">
  <dimension ref="A1:AL78"/>
  <sheetViews>
    <sheetView zoomScale="80" zoomScaleNormal="80" workbookViewId="0">
      <pane xSplit="8" ySplit="4" topLeftCell="I5" activePane="bottomRight" state="frozen"/>
      <selection pane="topRight" activeCell="I1" sqref="I1"/>
      <selection pane="bottomLeft" activeCell="A17" sqref="A17"/>
      <selection pane="bottomRight" activeCell="B8" sqref="B8"/>
    </sheetView>
  </sheetViews>
  <sheetFormatPr defaultRowHeight="15.75" x14ac:dyDescent="0.25"/>
  <cols>
    <col min="1" max="1" width="6.7109375" customWidth="1"/>
    <col min="2" max="2" width="14" style="17" customWidth="1"/>
    <col min="3" max="3" width="8.85546875" style="18" customWidth="1"/>
    <col min="4" max="4" width="18.7109375" style="20" customWidth="1"/>
    <col min="5" max="5" width="21.28515625" style="20" customWidth="1"/>
    <col min="6" max="6" width="9.7109375" style="22" customWidth="1"/>
    <col min="7" max="7" width="9.7109375" style="49" customWidth="1"/>
    <col min="8" max="8" width="8.85546875" style="18" customWidth="1"/>
    <col min="9" max="9" width="16.42578125" style="19" customWidth="1"/>
    <col min="10" max="10" width="14.7109375" style="67" customWidth="1"/>
    <col min="11" max="11" width="14.7109375" style="21" customWidth="1"/>
    <col min="12" max="12" width="14.28515625" style="68" customWidth="1"/>
    <col min="13" max="13" width="15.140625" style="67" customWidth="1"/>
    <col min="14" max="14" width="14.7109375" style="21" customWidth="1"/>
    <col min="15" max="15" width="14" style="21" customWidth="1"/>
    <col min="16" max="16" width="14.85546875" style="21" customWidth="1"/>
    <col min="17" max="17" width="16.85546875" style="67" customWidth="1"/>
    <col min="18" max="18" width="15.28515625" style="67" customWidth="1"/>
    <col min="19" max="22" width="15.28515625" style="69" customWidth="1"/>
    <col min="23" max="23" width="15.28515625" style="22" customWidth="1"/>
    <col min="24" max="24" width="15.28515625" style="69" customWidth="1"/>
    <col min="25" max="25" width="15.28515625" style="22" customWidth="1"/>
    <col min="26" max="26" width="17.140625" style="58" customWidth="1"/>
    <col min="27" max="28" width="16.140625" style="59" customWidth="1"/>
    <col min="29" max="29" width="15.28515625" style="59" customWidth="1"/>
    <col min="30" max="30" width="17.85546875" style="59" customWidth="1"/>
    <col min="31" max="31" width="16.42578125" style="59" customWidth="1"/>
    <col min="32" max="32" width="9.140625" style="59"/>
    <col min="33" max="33" width="17.140625" style="59" customWidth="1"/>
    <col min="34" max="34" width="15.5703125" style="59" customWidth="1"/>
    <col min="35" max="35" width="15.28515625" style="59" customWidth="1"/>
    <col min="36" max="36" width="17.28515625" style="59" customWidth="1"/>
    <col min="37" max="37" width="17.42578125" style="59" customWidth="1"/>
    <col min="38" max="38" width="15.42578125" style="59" customWidth="1"/>
  </cols>
  <sheetData>
    <row r="1" spans="1:38" ht="30.75" customHeight="1" x14ac:dyDescent="0.5">
      <c r="A1" s="9"/>
      <c r="B1" s="10" t="s">
        <v>78</v>
      </c>
      <c r="C1" s="13"/>
      <c r="D1" s="15"/>
      <c r="E1" s="15"/>
      <c r="F1" s="16"/>
      <c r="G1" s="48"/>
      <c r="H1" s="13"/>
      <c r="I1" s="14"/>
      <c r="J1" s="14"/>
      <c r="K1" s="65"/>
      <c r="L1" s="13"/>
      <c r="M1" s="14"/>
      <c r="N1" s="65"/>
      <c r="O1" s="65"/>
      <c r="P1" s="65"/>
      <c r="Q1" s="14"/>
      <c r="R1" s="14"/>
      <c r="S1" s="66"/>
      <c r="T1" s="66"/>
      <c r="U1" s="66"/>
      <c r="V1" s="66"/>
      <c r="W1" s="16"/>
      <c r="X1" s="66"/>
      <c r="Y1" s="16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5.75" customHeight="1" x14ac:dyDescent="0.25"/>
    <row r="3" spans="1:38" ht="24.95" customHeight="1" x14ac:dyDescent="0.35">
      <c r="A3" s="1"/>
      <c r="B3" s="23"/>
      <c r="C3" s="24"/>
      <c r="D3" s="26"/>
      <c r="E3" s="26"/>
      <c r="F3" s="28"/>
      <c r="G3" s="50"/>
      <c r="H3" s="24"/>
      <c r="I3" s="25"/>
      <c r="J3" s="101" t="s">
        <v>55</v>
      </c>
      <c r="K3" s="70"/>
      <c r="L3" s="71"/>
      <c r="M3" s="60"/>
      <c r="N3" s="70"/>
      <c r="O3" s="70"/>
      <c r="P3" s="70"/>
      <c r="Q3" s="101" t="s">
        <v>56</v>
      </c>
      <c r="R3" s="60"/>
      <c r="S3" s="72"/>
      <c r="T3" s="73"/>
      <c r="U3" s="73"/>
      <c r="V3" s="73"/>
      <c r="W3" s="28"/>
      <c r="X3" s="74" t="s">
        <v>1</v>
      </c>
      <c r="Y3" s="12" t="s">
        <v>0</v>
      </c>
      <c r="Z3" s="102" t="s">
        <v>57</v>
      </c>
      <c r="AA3" s="60"/>
      <c r="AB3" s="60"/>
      <c r="AC3" s="25"/>
      <c r="AD3" s="60"/>
      <c r="AE3" s="60"/>
      <c r="AF3" s="60"/>
      <c r="AG3" s="101" t="s">
        <v>58</v>
      </c>
      <c r="AH3" s="26"/>
      <c r="AI3" s="27"/>
      <c r="AJ3" s="28"/>
      <c r="AK3" s="28"/>
      <c r="AL3" s="28"/>
    </row>
    <row r="4" spans="1:38" ht="15.75" customHeight="1" x14ac:dyDescent="0.25">
      <c r="A4" s="1"/>
      <c r="B4" s="29" t="s">
        <v>2</v>
      </c>
      <c r="C4" s="30" t="s">
        <v>3</v>
      </c>
      <c r="D4" s="31"/>
      <c r="E4" s="31"/>
      <c r="F4" s="32"/>
      <c r="G4" s="51" t="s">
        <v>40</v>
      </c>
      <c r="H4" s="30" t="s">
        <v>1</v>
      </c>
      <c r="I4" s="12" t="s">
        <v>0</v>
      </c>
      <c r="J4" s="74" t="s">
        <v>59</v>
      </c>
      <c r="K4" s="75" t="s">
        <v>60</v>
      </c>
      <c r="L4" s="76" t="s">
        <v>61</v>
      </c>
      <c r="M4" s="74" t="s">
        <v>62</v>
      </c>
      <c r="N4" s="76" t="s">
        <v>63</v>
      </c>
      <c r="O4" s="76" t="s">
        <v>64</v>
      </c>
      <c r="P4" s="76"/>
      <c r="Q4" s="74" t="s">
        <v>59</v>
      </c>
      <c r="R4" s="75" t="s">
        <v>60</v>
      </c>
      <c r="S4" s="76" t="s">
        <v>61</v>
      </c>
      <c r="T4" s="74" t="s">
        <v>62</v>
      </c>
      <c r="U4" s="76" t="s">
        <v>63</v>
      </c>
      <c r="V4" s="76" t="s">
        <v>64</v>
      </c>
      <c r="W4" s="32"/>
      <c r="X4" s="77"/>
      <c r="Y4" s="32"/>
      <c r="Z4" s="74" t="s">
        <v>59</v>
      </c>
      <c r="AA4" s="75" t="s">
        <v>60</v>
      </c>
      <c r="AB4" s="76" t="s">
        <v>61</v>
      </c>
      <c r="AC4" s="74" t="s">
        <v>62</v>
      </c>
      <c r="AD4" s="76" t="s">
        <v>63</v>
      </c>
      <c r="AE4" s="76" t="s">
        <v>64</v>
      </c>
      <c r="AF4" s="51"/>
      <c r="AG4" s="74" t="s">
        <v>59</v>
      </c>
      <c r="AH4" s="75" t="s">
        <v>60</v>
      </c>
      <c r="AI4" s="76" t="s">
        <v>61</v>
      </c>
      <c r="AJ4" s="74" t="s">
        <v>62</v>
      </c>
      <c r="AK4" s="56">
        <v>40</v>
      </c>
      <c r="AL4" s="56">
        <v>50</v>
      </c>
    </row>
    <row r="5" spans="1:38" ht="15.75" customHeight="1" x14ac:dyDescent="0.25">
      <c r="A5" s="2"/>
      <c r="B5" s="34"/>
      <c r="C5" s="34"/>
      <c r="D5" s="45"/>
      <c r="E5" s="45"/>
      <c r="F5" s="111"/>
      <c r="G5" s="52"/>
      <c r="H5" s="34"/>
      <c r="I5" s="35"/>
      <c r="J5" s="78"/>
      <c r="K5" s="78"/>
      <c r="L5" s="78"/>
      <c r="M5" s="79"/>
      <c r="N5" s="78"/>
      <c r="O5" s="78"/>
      <c r="P5" s="79"/>
      <c r="Q5" s="79"/>
      <c r="R5" s="78"/>
      <c r="S5" s="78"/>
      <c r="T5" s="78"/>
      <c r="U5" s="78"/>
      <c r="V5" s="78"/>
      <c r="W5" s="36"/>
      <c r="X5" s="82"/>
      <c r="Y5" s="33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</row>
    <row r="6" spans="1:38" ht="15.75" customHeight="1" x14ac:dyDescent="0.25">
      <c r="A6" s="2"/>
      <c r="B6" s="34" t="s">
        <v>5</v>
      </c>
      <c r="C6" s="34" t="s">
        <v>39</v>
      </c>
      <c r="D6" s="45">
        <v>259590</v>
      </c>
      <c r="E6" s="45">
        <v>160220</v>
      </c>
      <c r="F6" s="111">
        <f>'500 rader'!F6</f>
        <v>36</v>
      </c>
      <c r="G6" s="90">
        <f>'500 rader'!G6</f>
        <v>10</v>
      </c>
      <c r="H6" s="38">
        <f>'500 rader'!H6</f>
        <v>2916</v>
      </c>
      <c r="I6" s="42">
        <v>2000</v>
      </c>
      <c r="J6" s="78">
        <v>55</v>
      </c>
      <c r="K6" s="78">
        <v>0</v>
      </c>
      <c r="L6" s="78">
        <v>0</v>
      </c>
      <c r="M6" s="79">
        <v>0</v>
      </c>
      <c r="N6" s="78">
        <v>0</v>
      </c>
      <c r="O6" s="78">
        <v>0</v>
      </c>
      <c r="P6" s="79"/>
      <c r="Q6" s="81">
        <f>'500 rader'!Q6*4</f>
        <v>100</v>
      </c>
      <c r="R6" s="81">
        <f>'500 rader'!R6*4</f>
        <v>0</v>
      </c>
      <c r="S6" s="81">
        <f>'500 rader'!S6*4</f>
        <v>0</v>
      </c>
      <c r="T6" s="81">
        <f>'500 rader'!T6*4</f>
        <v>0</v>
      </c>
      <c r="U6" s="81">
        <f>'500 rader'!U6*4</f>
        <v>0</v>
      </c>
      <c r="V6" s="81">
        <f>'500 rader'!V6*4</f>
        <v>0</v>
      </c>
      <c r="W6" s="36"/>
      <c r="X6" s="82">
        <f>'500 rader'!X6</f>
        <v>6912</v>
      </c>
      <c r="Y6" s="33">
        <v>2000</v>
      </c>
      <c r="Z6" s="62">
        <v>17594</v>
      </c>
      <c r="AA6" s="62">
        <v>18735</v>
      </c>
      <c r="AB6" s="62">
        <v>24415</v>
      </c>
      <c r="AC6" s="62">
        <v>12443</v>
      </c>
      <c r="AD6" s="62">
        <v>281383</v>
      </c>
      <c r="AE6" s="62">
        <v>30727</v>
      </c>
      <c r="AF6" s="62"/>
      <c r="AG6" s="81">
        <f>'500 rader'!AG6*4</f>
        <v>35420</v>
      </c>
      <c r="AH6" s="81">
        <f>'500 rader'!AH6*4</f>
        <v>52320</v>
      </c>
      <c r="AI6" s="81">
        <f>'500 rader'!AI6*4</f>
        <v>73220</v>
      </c>
      <c r="AJ6" s="81">
        <f>'500 rader'!AJ6*4</f>
        <v>92100</v>
      </c>
      <c r="AK6" s="81">
        <f>'500 rader'!AK6*4</f>
        <v>129660</v>
      </c>
      <c r="AL6" s="81">
        <f>'500 rader'!AL6*4</f>
        <v>160540</v>
      </c>
    </row>
    <row r="7" spans="1:38" ht="15.75" customHeight="1" x14ac:dyDescent="0.25">
      <c r="A7" s="2"/>
      <c r="B7" s="34" t="s">
        <v>4</v>
      </c>
      <c r="C7" s="34">
        <v>1</v>
      </c>
      <c r="D7" s="45">
        <v>58414</v>
      </c>
      <c r="E7" s="45">
        <v>63486</v>
      </c>
      <c r="F7" s="111">
        <f>'500 rader'!F7</f>
        <v>34</v>
      </c>
      <c r="G7" s="90">
        <f>'500 rader'!G7</f>
        <v>9</v>
      </c>
      <c r="H7" s="38">
        <f>'500 rader'!H7</f>
        <v>3456</v>
      </c>
      <c r="I7" s="42">
        <v>2000</v>
      </c>
      <c r="J7" s="78">
        <v>0</v>
      </c>
      <c r="K7" s="78">
        <v>0</v>
      </c>
      <c r="L7" s="78">
        <v>0</v>
      </c>
      <c r="M7" s="79">
        <v>0</v>
      </c>
      <c r="N7" s="78">
        <v>0</v>
      </c>
      <c r="O7" s="78">
        <v>0</v>
      </c>
      <c r="P7" s="79"/>
      <c r="Q7" s="81">
        <f>'500 rader'!Q7*4</f>
        <v>0</v>
      </c>
      <c r="R7" s="81">
        <f>'500 rader'!R7*4</f>
        <v>0</v>
      </c>
      <c r="S7" s="81">
        <f>'500 rader'!S7*4</f>
        <v>0</v>
      </c>
      <c r="T7" s="81">
        <f>'500 rader'!T7*4</f>
        <v>0</v>
      </c>
      <c r="U7" s="81">
        <f>'500 rader'!U7*4</f>
        <v>0</v>
      </c>
      <c r="V7" s="81">
        <f>'500 rader'!V7*4</f>
        <v>0</v>
      </c>
      <c r="W7" s="36"/>
      <c r="X7" s="82">
        <f>'500 rader'!X7</f>
        <v>6912</v>
      </c>
      <c r="Y7" s="33">
        <v>2000</v>
      </c>
      <c r="Z7" s="62">
        <v>4713</v>
      </c>
      <c r="AA7" s="62">
        <v>65355</v>
      </c>
      <c r="AB7" s="62">
        <v>65067</v>
      </c>
      <c r="AC7" s="62">
        <v>66449</v>
      </c>
      <c r="AD7" s="62">
        <v>8031</v>
      </c>
      <c r="AE7" s="62">
        <v>7042</v>
      </c>
      <c r="AF7" s="62"/>
      <c r="AG7" s="81">
        <f>'500 rader'!AG7*4</f>
        <v>9100</v>
      </c>
      <c r="AH7" s="81">
        <f>'500 rader'!AH7*4</f>
        <v>19260</v>
      </c>
      <c r="AI7" s="81">
        <f>'500 rader'!AI7*4</f>
        <v>29720</v>
      </c>
      <c r="AJ7" s="81">
        <f>'500 rader'!AJ7*4</f>
        <v>44720</v>
      </c>
      <c r="AK7" s="81">
        <f>'500 rader'!AK7*4</f>
        <v>7980</v>
      </c>
      <c r="AL7" s="81">
        <f>'500 rader'!AL7*4</f>
        <v>6780</v>
      </c>
    </row>
    <row r="8" spans="1:38" ht="15.75" customHeight="1" x14ac:dyDescent="0.25">
      <c r="A8" s="2"/>
      <c r="B8" s="34" t="s">
        <v>5</v>
      </c>
      <c r="C8" s="34" t="s">
        <v>38</v>
      </c>
      <c r="D8" s="45">
        <v>133011</v>
      </c>
      <c r="E8" s="45">
        <v>84768</v>
      </c>
      <c r="F8" s="111">
        <f>'500 rader'!F8</f>
        <v>37</v>
      </c>
      <c r="G8" s="90">
        <f>'500 rader'!G8</f>
        <v>10</v>
      </c>
      <c r="H8" s="38">
        <f>'500 rader'!H8</f>
        <v>6912</v>
      </c>
      <c r="I8" s="42">
        <v>2000</v>
      </c>
      <c r="J8" s="78">
        <v>84</v>
      </c>
      <c r="K8" s="78">
        <v>56</v>
      </c>
      <c r="L8" s="78">
        <v>0</v>
      </c>
      <c r="M8" s="79">
        <v>28</v>
      </c>
      <c r="N8" s="78">
        <v>0</v>
      </c>
      <c r="O8" s="78">
        <v>0</v>
      </c>
      <c r="P8" s="79"/>
      <c r="Q8" s="81">
        <f>'500 rader'!Q8*4</f>
        <v>120</v>
      </c>
      <c r="R8" s="81">
        <f>'500 rader'!R8*4</f>
        <v>60</v>
      </c>
      <c r="S8" s="81">
        <f>'500 rader'!S8*4</f>
        <v>20</v>
      </c>
      <c r="T8" s="81">
        <f>'500 rader'!T8*4</f>
        <v>20</v>
      </c>
      <c r="U8" s="81">
        <f>'500 rader'!U8*4</f>
        <v>0</v>
      </c>
      <c r="V8" s="81">
        <f>'500 rader'!V8*4</f>
        <v>0</v>
      </c>
      <c r="W8" s="36"/>
      <c r="X8" s="82">
        <f>'500 rader'!X8</f>
        <v>6912</v>
      </c>
      <c r="Y8" s="33">
        <v>2000</v>
      </c>
      <c r="Z8" s="62">
        <v>6513</v>
      </c>
      <c r="AA8" s="62">
        <v>9098</v>
      </c>
      <c r="AB8" s="62">
        <v>147947</v>
      </c>
      <c r="AC8" s="62">
        <v>10110</v>
      </c>
      <c r="AD8" s="62">
        <v>19948</v>
      </c>
      <c r="AE8" s="62">
        <v>7041</v>
      </c>
      <c r="AF8" s="62"/>
      <c r="AG8" s="81">
        <f>'500 rader'!AG8*4</f>
        <v>21220</v>
      </c>
      <c r="AH8" s="81">
        <f>'500 rader'!AH8*4</f>
        <v>42880</v>
      </c>
      <c r="AI8" s="81">
        <f>'500 rader'!AI8*4</f>
        <v>64020</v>
      </c>
      <c r="AJ8" s="81">
        <f>'500 rader'!AJ8*4</f>
        <v>89820</v>
      </c>
      <c r="AK8" s="81">
        <f>'500 rader'!AK8*4</f>
        <v>16180</v>
      </c>
      <c r="AL8" s="81">
        <f>'500 rader'!AL8*4</f>
        <v>10600</v>
      </c>
    </row>
    <row r="9" spans="1:38" ht="15.75" customHeight="1" x14ac:dyDescent="0.25">
      <c r="A9" s="2"/>
      <c r="B9" s="34" t="s">
        <v>5</v>
      </c>
      <c r="C9" s="34" t="s">
        <v>37</v>
      </c>
      <c r="D9" s="45">
        <v>19505</v>
      </c>
      <c r="E9" s="45">
        <v>13070</v>
      </c>
      <c r="F9" s="111">
        <f>'500 rader'!F9</f>
        <v>28</v>
      </c>
      <c r="G9" s="90">
        <f>'500 rader'!G9</f>
        <v>12</v>
      </c>
      <c r="H9" s="38">
        <f>'500 rader'!H9</f>
        <v>2592</v>
      </c>
      <c r="I9" s="42">
        <v>2000</v>
      </c>
      <c r="J9" s="78">
        <v>1214</v>
      </c>
      <c r="K9" s="78">
        <v>667</v>
      </c>
      <c r="L9" s="78">
        <v>587</v>
      </c>
      <c r="M9" s="79">
        <v>140</v>
      </c>
      <c r="N9" s="78">
        <v>80</v>
      </c>
      <c r="O9" s="78">
        <v>80</v>
      </c>
      <c r="P9" s="79"/>
      <c r="Q9" s="81">
        <f>'500 rader'!Q9*4</f>
        <v>1460</v>
      </c>
      <c r="R9" s="81">
        <f>'500 rader'!R9*4</f>
        <v>1020</v>
      </c>
      <c r="S9" s="81">
        <f>'500 rader'!S9*4</f>
        <v>1400</v>
      </c>
      <c r="T9" s="81">
        <f>'500 rader'!T9*4</f>
        <v>240</v>
      </c>
      <c r="U9" s="81">
        <f>'500 rader'!U9*4</f>
        <v>140</v>
      </c>
      <c r="V9" s="81">
        <f>'500 rader'!V9*4</f>
        <v>180</v>
      </c>
      <c r="W9" s="36"/>
      <c r="X9" s="82">
        <f>'500 rader'!X9</f>
        <v>2592</v>
      </c>
      <c r="Y9" s="33">
        <v>2000</v>
      </c>
      <c r="Z9" s="62">
        <v>26016</v>
      </c>
      <c r="AA9" s="62">
        <v>23561</v>
      </c>
      <c r="AB9" s="62">
        <v>2268</v>
      </c>
      <c r="AC9" s="62">
        <v>2108</v>
      </c>
      <c r="AD9" s="62">
        <v>1134</v>
      </c>
      <c r="AE9" s="62">
        <v>1034</v>
      </c>
      <c r="AF9" s="62"/>
      <c r="AG9" s="81">
        <f>'500 rader'!AG9*4</f>
        <v>17000</v>
      </c>
      <c r="AH9" s="81">
        <f>'500 rader'!AH9*4</f>
        <v>54760</v>
      </c>
      <c r="AI9" s="81">
        <f>'500 rader'!AI9*4</f>
        <v>2700</v>
      </c>
      <c r="AJ9" s="81">
        <f>'500 rader'!AJ9*4</f>
        <v>3780</v>
      </c>
      <c r="AK9" s="81">
        <f>'500 rader'!AK9*4</f>
        <v>2500</v>
      </c>
      <c r="AL9" s="81">
        <f>'500 rader'!AL9*4</f>
        <v>2920</v>
      </c>
    </row>
    <row r="10" spans="1:38" ht="15.75" customHeight="1" x14ac:dyDescent="0.25">
      <c r="A10" s="2"/>
      <c r="B10" s="34" t="s">
        <v>4</v>
      </c>
      <c r="C10" s="34">
        <v>2</v>
      </c>
      <c r="D10" s="45">
        <v>488396</v>
      </c>
      <c r="E10" s="45">
        <v>324364</v>
      </c>
      <c r="F10" s="111">
        <f>'500 rader'!F10</f>
        <v>37</v>
      </c>
      <c r="G10" s="90">
        <f>'500 rader'!G10</f>
        <v>11</v>
      </c>
      <c r="H10" s="38">
        <f>'500 rader'!H10</f>
        <v>7776</v>
      </c>
      <c r="I10" s="42">
        <v>2000</v>
      </c>
      <c r="J10" s="78">
        <v>706</v>
      </c>
      <c r="K10" s="78">
        <v>340</v>
      </c>
      <c r="L10" s="78">
        <v>306</v>
      </c>
      <c r="M10" s="79">
        <v>136</v>
      </c>
      <c r="N10" s="78">
        <v>68</v>
      </c>
      <c r="O10" s="78">
        <v>0</v>
      </c>
      <c r="P10" s="79"/>
      <c r="Q10" s="81">
        <f>'500 rader'!Q10*4</f>
        <v>800</v>
      </c>
      <c r="R10" s="81">
        <f>'500 rader'!R10*4</f>
        <v>520</v>
      </c>
      <c r="S10" s="81">
        <f>'500 rader'!S10*4</f>
        <v>280</v>
      </c>
      <c r="T10" s="81">
        <f>'500 rader'!T10*4</f>
        <v>100</v>
      </c>
      <c r="U10" s="81">
        <f>'500 rader'!U10*4</f>
        <v>100</v>
      </c>
      <c r="V10" s="81">
        <f>'500 rader'!V10*4</f>
        <v>20</v>
      </c>
      <c r="W10" s="36"/>
      <c r="X10" s="82">
        <f>'500 rader'!X10</f>
        <v>7776</v>
      </c>
      <c r="Y10" s="33">
        <v>2000</v>
      </c>
      <c r="Z10" s="62">
        <v>14121</v>
      </c>
      <c r="AA10" s="62">
        <v>503448</v>
      </c>
      <c r="AB10" s="62">
        <v>11308</v>
      </c>
      <c r="AC10" s="62">
        <v>21292</v>
      </c>
      <c r="AD10" s="62">
        <v>17472</v>
      </c>
      <c r="AE10" s="62">
        <v>509465</v>
      </c>
      <c r="AF10" s="62"/>
      <c r="AG10" s="81">
        <f>'500 rader'!AG10*4</f>
        <v>42440</v>
      </c>
      <c r="AH10" s="81">
        <f>'500 rader'!AH10*4</f>
        <v>71980</v>
      </c>
      <c r="AI10" s="81">
        <f>'500 rader'!AI10*4</f>
        <v>99120</v>
      </c>
      <c r="AJ10" s="81">
        <f>'500 rader'!AJ10*4</f>
        <v>139700</v>
      </c>
      <c r="AK10" s="81">
        <f>'500 rader'!AK10*4</f>
        <v>204900</v>
      </c>
      <c r="AL10" s="81">
        <f>'500 rader'!AL10*4</f>
        <v>252900</v>
      </c>
    </row>
    <row r="11" spans="1:38" ht="15.75" customHeight="1" x14ac:dyDescent="0.25">
      <c r="A11" s="2"/>
      <c r="B11" s="34" t="s">
        <v>5</v>
      </c>
      <c r="C11" s="34" t="s">
        <v>36</v>
      </c>
      <c r="D11" s="45">
        <v>135508</v>
      </c>
      <c r="E11" s="45">
        <v>98954</v>
      </c>
      <c r="F11" s="111">
        <f>'500 rader'!F11</f>
        <v>34</v>
      </c>
      <c r="G11" s="90">
        <f>'500 rader'!G11</f>
        <v>10</v>
      </c>
      <c r="H11" s="38">
        <f>'500 rader'!H11</f>
        <v>6144</v>
      </c>
      <c r="I11" s="42">
        <v>2000</v>
      </c>
      <c r="J11" s="78">
        <v>132</v>
      </c>
      <c r="K11" s="78">
        <v>165</v>
      </c>
      <c r="L11" s="78">
        <v>132</v>
      </c>
      <c r="M11" s="79">
        <v>132</v>
      </c>
      <c r="N11" s="78">
        <v>33</v>
      </c>
      <c r="O11" s="78">
        <v>33</v>
      </c>
      <c r="P11" s="79"/>
      <c r="Q11" s="81">
        <f>'500 rader'!Q11*4</f>
        <v>220</v>
      </c>
      <c r="R11" s="81">
        <f>'500 rader'!R11*4</f>
        <v>180</v>
      </c>
      <c r="S11" s="81">
        <f>'500 rader'!S11*4</f>
        <v>120</v>
      </c>
      <c r="T11" s="81">
        <f>'500 rader'!T11*4</f>
        <v>120</v>
      </c>
      <c r="U11" s="81">
        <f>'500 rader'!U11*4</f>
        <v>60</v>
      </c>
      <c r="V11" s="81">
        <f>'500 rader'!V11*4</f>
        <v>0</v>
      </c>
      <c r="W11" s="36"/>
      <c r="X11" s="82">
        <f>'500 rader'!X11</f>
        <v>6144</v>
      </c>
      <c r="Y11" s="33">
        <v>2000</v>
      </c>
      <c r="Z11" s="62">
        <v>13225</v>
      </c>
      <c r="AA11" s="62">
        <v>160423</v>
      </c>
      <c r="AB11" s="62">
        <v>157902</v>
      </c>
      <c r="AC11" s="62">
        <v>159080</v>
      </c>
      <c r="AD11" s="62">
        <v>154731</v>
      </c>
      <c r="AE11" s="62">
        <v>10591</v>
      </c>
      <c r="AF11" s="62"/>
      <c r="AG11" s="81">
        <f>'500 rader'!AG11*4</f>
        <v>97780</v>
      </c>
      <c r="AH11" s="81">
        <f>'500 rader'!AH11*4</f>
        <v>98680</v>
      </c>
      <c r="AI11" s="81">
        <f>'500 rader'!AI11*4</f>
        <v>107900</v>
      </c>
      <c r="AJ11" s="81">
        <f>'500 rader'!AJ11*4</f>
        <v>119100</v>
      </c>
      <c r="AK11" s="81">
        <f>'500 rader'!AK11*4</f>
        <v>136300</v>
      </c>
      <c r="AL11" s="81">
        <f>'500 rader'!AL11*4</f>
        <v>16960</v>
      </c>
    </row>
    <row r="12" spans="1:38" ht="15.75" customHeight="1" x14ac:dyDescent="0.25">
      <c r="A12" s="2">
        <v>2</v>
      </c>
      <c r="B12" s="37" t="s">
        <v>4</v>
      </c>
      <c r="C12" s="37">
        <v>3</v>
      </c>
      <c r="D12" s="40">
        <v>580194</v>
      </c>
      <c r="E12" s="40">
        <v>303590</v>
      </c>
      <c r="F12" s="111">
        <f>'500 rader'!F12</f>
        <v>33</v>
      </c>
      <c r="G12" s="90">
        <f>'500 rader'!G12</f>
        <v>9</v>
      </c>
      <c r="H12" s="38">
        <f>'500 rader'!H12</f>
        <v>3888</v>
      </c>
      <c r="I12" s="42">
        <v>2000</v>
      </c>
      <c r="J12" s="80">
        <v>0</v>
      </c>
      <c r="K12" s="80">
        <v>0</v>
      </c>
      <c r="L12" s="78">
        <v>0</v>
      </c>
      <c r="M12" s="81">
        <v>0</v>
      </c>
      <c r="N12" s="80">
        <v>0</v>
      </c>
      <c r="O12" s="78">
        <v>0</v>
      </c>
      <c r="P12" s="79"/>
      <c r="Q12" s="81">
        <f>'500 rader'!Q12*4</f>
        <v>0</v>
      </c>
      <c r="R12" s="81">
        <f>'500 rader'!R12*4</f>
        <v>0</v>
      </c>
      <c r="S12" s="81">
        <f>'500 rader'!S12*4</f>
        <v>0</v>
      </c>
      <c r="T12" s="81">
        <f>'500 rader'!T12*4</f>
        <v>0</v>
      </c>
      <c r="U12" s="81">
        <f>'500 rader'!U12*4</f>
        <v>0</v>
      </c>
      <c r="V12" s="81">
        <f>'500 rader'!V12*4</f>
        <v>0</v>
      </c>
      <c r="W12" s="33"/>
      <c r="X12" s="82">
        <f>'500 rader'!X12</f>
        <v>6912</v>
      </c>
      <c r="Y12" s="33">
        <v>2000</v>
      </c>
      <c r="Z12" s="62">
        <v>610486</v>
      </c>
      <c r="AA12" s="62">
        <v>11054</v>
      </c>
      <c r="AB12" s="62">
        <v>31384</v>
      </c>
      <c r="AC12" s="62">
        <v>34014</v>
      </c>
      <c r="AD12" s="62">
        <v>31388</v>
      </c>
      <c r="AE12" s="62">
        <v>38656</v>
      </c>
      <c r="AF12" s="62"/>
      <c r="AG12" s="81">
        <f>'500 rader'!AG12*4</f>
        <v>89960</v>
      </c>
      <c r="AH12" s="81">
        <f>'500 rader'!AH12*4</f>
        <v>97280</v>
      </c>
      <c r="AI12" s="81">
        <f>'500 rader'!AI12*4</f>
        <v>111360</v>
      </c>
      <c r="AJ12" s="81">
        <f>'500 rader'!AJ12*4</f>
        <v>130140</v>
      </c>
      <c r="AK12" s="81">
        <f>'500 rader'!AK12*4</f>
        <v>160400</v>
      </c>
      <c r="AL12" s="81">
        <f>'500 rader'!AL12*4</f>
        <v>180060</v>
      </c>
    </row>
    <row r="13" spans="1:38" ht="15.75" customHeight="1" x14ac:dyDescent="0.25">
      <c r="A13" s="2">
        <v>4</v>
      </c>
      <c r="B13" s="37" t="s">
        <v>5</v>
      </c>
      <c r="C13" s="37" t="s">
        <v>35</v>
      </c>
      <c r="D13" s="45">
        <v>59022</v>
      </c>
      <c r="E13" s="45">
        <v>34573</v>
      </c>
      <c r="F13" s="111">
        <f>'500 rader'!F13</f>
        <v>36</v>
      </c>
      <c r="G13" s="90">
        <f>'500 rader'!G13</f>
        <v>11</v>
      </c>
      <c r="H13" s="38">
        <f>'500 rader'!H13</f>
        <v>9216</v>
      </c>
      <c r="I13" s="42">
        <v>2000</v>
      </c>
      <c r="J13" s="78">
        <v>513</v>
      </c>
      <c r="K13" s="78">
        <v>510</v>
      </c>
      <c r="L13" s="78">
        <v>420</v>
      </c>
      <c r="M13" s="81">
        <v>327</v>
      </c>
      <c r="N13" s="78">
        <v>180</v>
      </c>
      <c r="O13" s="78">
        <v>108</v>
      </c>
      <c r="P13" s="79"/>
      <c r="Q13" s="81">
        <f>'500 rader'!Q13*4</f>
        <v>560</v>
      </c>
      <c r="R13" s="81">
        <f>'500 rader'!R13*4</f>
        <v>540</v>
      </c>
      <c r="S13" s="81">
        <f>'500 rader'!S13*4</f>
        <v>520</v>
      </c>
      <c r="T13" s="81">
        <f>'500 rader'!T13*4</f>
        <v>320</v>
      </c>
      <c r="U13" s="81">
        <f>'500 rader'!U13*4</f>
        <v>200</v>
      </c>
      <c r="V13" s="81">
        <f>'500 rader'!V13*4</f>
        <v>120</v>
      </c>
      <c r="W13" s="33"/>
      <c r="X13" s="82">
        <f>'500 rader'!X13</f>
        <v>9216</v>
      </c>
      <c r="Y13" s="33">
        <v>2000</v>
      </c>
      <c r="Z13" s="62">
        <v>9664</v>
      </c>
      <c r="AA13" s="62">
        <v>7910</v>
      </c>
      <c r="AB13" s="62">
        <v>67205</v>
      </c>
      <c r="AC13" s="62">
        <v>7652</v>
      </c>
      <c r="AD13" s="62">
        <v>4693</v>
      </c>
      <c r="AE13" s="62">
        <v>4609</v>
      </c>
      <c r="AF13" s="62"/>
      <c r="AG13" s="81">
        <f>'500 rader'!AG13*4</f>
        <v>36200</v>
      </c>
      <c r="AH13" s="81">
        <f>'500 rader'!AH13*4</f>
        <v>38280</v>
      </c>
      <c r="AI13" s="81">
        <f>'500 rader'!AI13*4</f>
        <v>43160</v>
      </c>
      <c r="AJ13" s="81">
        <f>'500 rader'!AJ13*4</f>
        <v>5660</v>
      </c>
      <c r="AK13" s="81">
        <f>'500 rader'!AK13*4</f>
        <v>5040</v>
      </c>
      <c r="AL13" s="81">
        <f>'500 rader'!AL13*4</f>
        <v>3800</v>
      </c>
    </row>
    <row r="14" spans="1:38" ht="15.75" customHeight="1" x14ac:dyDescent="0.25">
      <c r="A14" s="2">
        <v>5</v>
      </c>
      <c r="B14" s="37" t="s">
        <v>4</v>
      </c>
      <c r="C14" s="37">
        <v>4</v>
      </c>
      <c r="D14" s="40">
        <v>42207</v>
      </c>
      <c r="E14" s="40">
        <v>21834</v>
      </c>
      <c r="F14" s="111">
        <f>'500 rader'!F14</f>
        <v>36</v>
      </c>
      <c r="G14" s="90">
        <f>'500 rader'!G14</f>
        <v>11</v>
      </c>
      <c r="H14" s="38">
        <f>'500 rader'!H14</f>
        <v>4374</v>
      </c>
      <c r="I14" s="42">
        <v>2000</v>
      </c>
      <c r="J14" s="80">
        <v>29</v>
      </c>
      <c r="K14" s="80">
        <v>0</v>
      </c>
      <c r="L14" s="78">
        <v>0</v>
      </c>
      <c r="M14" s="81">
        <v>0</v>
      </c>
      <c r="N14" s="80">
        <v>0</v>
      </c>
      <c r="O14" s="78">
        <v>0</v>
      </c>
      <c r="P14" s="79"/>
      <c r="Q14" s="81">
        <f>'500 rader'!Q14*4</f>
        <v>140</v>
      </c>
      <c r="R14" s="81">
        <f>'500 rader'!R14*4</f>
        <v>0</v>
      </c>
      <c r="S14" s="81">
        <f>'500 rader'!S14*4</f>
        <v>0</v>
      </c>
      <c r="T14" s="81">
        <f>'500 rader'!T14*4</f>
        <v>0</v>
      </c>
      <c r="U14" s="81">
        <f>'500 rader'!U14*4</f>
        <v>0</v>
      </c>
      <c r="V14" s="81">
        <f>'500 rader'!V14*4</f>
        <v>0</v>
      </c>
      <c r="W14" s="33"/>
      <c r="X14" s="82">
        <f>'500 rader'!X14</f>
        <v>7776</v>
      </c>
      <c r="Y14" s="33">
        <v>2000</v>
      </c>
      <c r="Z14" s="62">
        <v>45910</v>
      </c>
      <c r="AA14" s="62">
        <v>45323</v>
      </c>
      <c r="AB14" s="62">
        <v>2109</v>
      </c>
      <c r="AC14" s="62">
        <v>2051</v>
      </c>
      <c r="AD14" s="62">
        <v>1232</v>
      </c>
      <c r="AE14" s="62">
        <v>493</v>
      </c>
      <c r="AF14" s="62"/>
      <c r="AG14" s="81">
        <f>'500 rader'!AG14*4</f>
        <v>12120</v>
      </c>
      <c r="AH14" s="81">
        <f>'500 rader'!AH14*4</f>
        <v>26180</v>
      </c>
      <c r="AI14" s="81">
        <f>'500 rader'!AI14*4</f>
        <v>2440</v>
      </c>
      <c r="AJ14" s="81">
        <f>'500 rader'!AJ14*4</f>
        <v>2260</v>
      </c>
      <c r="AK14" s="81">
        <f>'500 rader'!AK14*4</f>
        <v>1340</v>
      </c>
      <c r="AL14" s="81">
        <f>'500 rader'!AL14*4</f>
        <v>500</v>
      </c>
    </row>
    <row r="15" spans="1:38" ht="15.75" customHeight="1" x14ac:dyDescent="0.25">
      <c r="A15" s="2">
        <v>6</v>
      </c>
      <c r="B15" s="37" t="s">
        <v>6</v>
      </c>
      <c r="C15" s="37" t="s">
        <v>34</v>
      </c>
      <c r="D15" s="40">
        <v>10000000</v>
      </c>
      <c r="E15" s="40">
        <v>19477492</v>
      </c>
      <c r="F15" s="111">
        <f>'500 rader'!F15</f>
        <v>36</v>
      </c>
      <c r="G15" s="90">
        <f>'500 rader'!G15</f>
        <v>9</v>
      </c>
      <c r="H15" s="38">
        <f>'500 rader'!H15</f>
        <v>6912</v>
      </c>
      <c r="I15" s="42">
        <v>2000</v>
      </c>
      <c r="J15" s="80">
        <v>0</v>
      </c>
      <c r="K15" s="80">
        <v>0</v>
      </c>
      <c r="L15" s="78">
        <v>0</v>
      </c>
      <c r="M15" s="81">
        <v>0</v>
      </c>
      <c r="N15" s="80">
        <v>0</v>
      </c>
      <c r="O15" s="78">
        <v>0</v>
      </c>
      <c r="P15" s="79"/>
      <c r="Q15" s="81">
        <f>'500 rader'!Q15*4</f>
        <v>0</v>
      </c>
      <c r="R15" s="81">
        <f>'500 rader'!R15*4</f>
        <v>0</v>
      </c>
      <c r="S15" s="81">
        <f>'500 rader'!S15*4</f>
        <v>0</v>
      </c>
      <c r="T15" s="81">
        <f>'500 rader'!T15*4</f>
        <v>0</v>
      </c>
      <c r="U15" s="81">
        <f>'500 rader'!U15*4</f>
        <v>0</v>
      </c>
      <c r="V15" s="81">
        <f>'500 rader'!V15*4</f>
        <v>0</v>
      </c>
      <c r="W15" s="33"/>
      <c r="X15" s="82">
        <f>'500 rader'!X15</f>
        <v>6912</v>
      </c>
      <c r="Y15" s="33">
        <v>2000</v>
      </c>
      <c r="Z15" s="62">
        <v>46194</v>
      </c>
      <c r="AA15" s="62">
        <v>38370</v>
      </c>
      <c r="AB15" s="62">
        <v>78446</v>
      </c>
      <c r="AC15" s="62">
        <v>75762</v>
      </c>
      <c r="AD15" s="62">
        <v>1536994</v>
      </c>
      <c r="AE15" s="62">
        <v>2223644</v>
      </c>
      <c r="AF15" s="62"/>
      <c r="AG15" s="81">
        <f>'500 rader'!AG15*4</f>
        <v>145380</v>
      </c>
      <c r="AH15" s="81">
        <f>'500 rader'!AH15*4</f>
        <v>205840</v>
      </c>
      <c r="AI15" s="81">
        <f>'500 rader'!AI15*4</f>
        <v>279220</v>
      </c>
      <c r="AJ15" s="81">
        <f>'500 rader'!AJ15*4</f>
        <v>375640</v>
      </c>
      <c r="AK15" s="81">
        <f>'500 rader'!AK15*4</f>
        <v>534500</v>
      </c>
      <c r="AL15" s="81">
        <f>'500 rader'!AL15*4</f>
        <v>654140</v>
      </c>
    </row>
    <row r="16" spans="1:38" ht="15.75" customHeight="1" x14ac:dyDescent="0.25">
      <c r="A16" s="2">
        <v>7</v>
      </c>
      <c r="B16" s="37" t="s">
        <v>5</v>
      </c>
      <c r="C16" s="37" t="s">
        <v>33</v>
      </c>
      <c r="D16" s="40">
        <v>83149</v>
      </c>
      <c r="E16" s="40">
        <v>30939</v>
      </c>
      <c r="F16" s="111">
        <f>'500 rader'!F16</f>
        <v>36</v>
      </c>
      <c r="G16" s="90">
        <f>'500 rader'!G16</f>
        <v>12</v>
      </c>
      <c r="H16" s="38">
        <f>'500 rader'!H16</f>
        <v>5184</v>
      </c>
      <c r="I16" s="42">
        <v>2000</v>
      </c>
      <c r="J16" s="80">
        <v>2097</v>
      </c>
      <c r="K16" s="80">
        <v>640</v>
      </c>
      <c r="L16" s="78">
        <v>477</v>
      </c>
      <c r="M16" s="81">
        <v>284</v>
      </c>
      <c r="N16" s="80">
        <v>120</v>
      </c>
      <c r="O16" s="78">
        <v>60</v>
      </c>
      <c r="P16" s="79"/>
      <c r="Q16" s="81">
        <f>'500 rader'!Q16*4</f>
        <v>2040</v>
      </c>
      <c r="R16" s="81">
        <f>'500 rader'!R16*4</f>
        <v>760</v>
      </c>
      <c r="S16" s="81">
        <f>'500 rader'!S16*4</f>
        <v>480</v>
      </c>
      <c r="T16" s="81">
        <f>'500 rader'!T16*4</f>
        <v>180</v>
      </c>
      <c r="U16" s="81">
        <f>'500 rader'!U16*4</f>
        <v>140</v>
      </c>
      <c r="V16" s="81">
        <f>'500 rader'!V16*4</f>
        <v>60</v>
      </c>
      <c r="W16" s="33"/>
      <c r="X16" s="82">
        <f>'500 rader'!X16</f>
        <v>5184</v>
      </c>
      <c r="Y16" s="33">
        <v>2000</v>
      </c>
      <c r="Z16" s="62">
        <v>7796</v>
      </c>
      <c r="AA16" s="62">
        <v>9722</v>
      </c>
      <c r="AB16" s="62">
        <v>91229</v>
      </c>
      <c r="AC16" s="62">
        <v>6117</v>
      </c>
      <c r="AD16" s="62">
        <v>4159</v>
      </c>
      <c r="AE16" s="62">
        <v>3997</v>
      </c>
      <c r="AF16" s="62"/>
      <c r="AG16" s="81">
        <f>'500 rader'!AG16*4</f>
        <v>21520</v>
      </c>
      <c r="AH16" s="81">
        <f>'500 rader'!AH16*4</f>
        <v>47100</v>
      </c>
      <c r="AI16" s="81">
        <f>'500 rader'!AI16*4</f>
        <v>74960</v>
      </c>
      <c r="AJ16" s="81">
        <f>'500 rader'!AJ16*4</f>
        <v>5520</v>
      </c>
      <c r="AK16" s="81">
        <f>'500 rader'!AK16*4</f>
        <v>3300</v>
      </c>
      <c r="AL16" s="81">
        <f>'500 rader'!AL16*4</f>
        <v>3660</v>
      </c>
    </row>
    <row r="17" spans="1:38" ht="15.75" customHeight="1" x14ac:dyDescent="0.25">
      <c r="A17" s="2">
        <v>8</v>
      </c>
      <c r="B17" s="37" t="s">
        <v>4</v>
      </c>
      <c r="C17" s="37">
        <v>5</v>
      </c>
      <c r="D17" s="40">
        <v>382849</v>
      </c>
      <c r="E17" s="40">
        <v>299069</v>
      </c>
      <c r="F17" s="111">
        <f>'500 rader'!F17</f>
        <v>38</v>
      </c>
      <c r="G17" s="90">
        <f>'500 rader'!G17</f>
        <v>10</v>
      </c>
      <c r="H17" s="38">
        <f>'500 rader'!H17</f>
        <v>5184</v>
      </c>
      <c r="I17" s="42">
        <v>2000</v>
      </c>
      <c r="J17" s="80">
        <v>108</v>
      </c>
      <c r="K17" s="80">
        <v>108</v>
      </c>
      <c r="L17" s="78">
        <v>162</v>
      </c>
      <c r="M17" s="81">
        <v>324</v>
      </c>
      <c r="N17" s="80">
        <v>162</v>
      </c>
      <c r="O17" s="78">
        <v>216</v>
      </c>
      <c r="P17" s="79"/>
      <c r="Q17" s="81">
        <f>'500 rader'!Q17*4</f>
        <v>120</v>
      </c>
      <c r="R17" s="81">
        <f>'500 rader'!R17*4</f>
        <v>160</v>
      </c>
      <c r="S17" s="81">
        <f>'500 rader'!S17*4</f>
        <v>220</v>
      </c>
      <c r="T17" s="81">
        <f>'500 rader'!T17*4</f>
        <v>160</v>
      </c>
      <c r="U17" s="81">
        <f>'500 rader'!U17*4</f>
        <v>240</v>
      </c>
      <c r="V17" s="81">
        <f>'500 rader'!V17*4</f>
        <v>180</v>
      </c>
      <c r="W17" s="33"/>
      <c r="X17" s="82">
        <f>'500 rader'!X17</f>
        <v>5184</v>
      </c>
      <c r="Y17" s="33">
        <v>2000</v>
      </c>
      <c r="Z17" s="62">
        <v>25766</v>
      </c>
      <c r="AA17" s="62">
        <v>19902</v>
      </c>
      <c r="AB17" s="62">
        <v>23608</v>
      </c>
      <c r="AC17" s="62">
        <v>42300</v>
      </c>
      <c r="AD17" s="62">
        <v>413511</v>
      </c>
      <c r="AE17" s="62">
        <v>31472</v>
      </c>
      <c r="AF17" s="62"/>
      <c r="AG17" s="81">
        <f>'500 rader'!AG17*4</f>
        <v>42940</v>
      </c>
      <c r="AH17" s="81">
        <f>'500 rader'!AH17*4</f>
        <v>65120</v>
      </c>
      <c r="AI17" s="81">
        <f>'500 rader'!AI17*4</f>
        <v>92400</v>
      </c>
      <c r="AJ17" s="81">
        <f>'500 rader'!AJ17*4</f>
        <v>127740</v>
      </c>
      <c r="AK17" s="81">
        <f>'500 rader'!AK17*4</f>
        <v>182440</v>
      </c>
      <c r="AL17" s="81">
        <f>'500 rader'!AL17*4</f>
        <v>224000</v>
      </c>
    </row>
    <row r="18" spans="1:38" ht="15.75" customHeight="1" x14ac:dyDescent="0.25">
      <c r="A18" s="2">
        <v>9</v>
      </c>
      <c r="B18" s="37" t="s">
        <v>5</v>
      </c>
      <c r="C18" s="37" t="s">
        <v>32</v>
      </c>
      <c r="D18" s="40">
        <v>887471</v>
      </c>
      <c r="E18" s="40">
        <v>329733</v>
      </c>
      <c r="F18" s="111">
        <f>'500 rader'!F18</f>
        <v>39</v>
      </c>
      <c r="G18" s="90">
        <f>'500 rader'!G18</f>
        <v>8</v>
      </c>
      <c r="H18" s="38">
        <f>'500 rader'!H18</f>
        <v>2916</v>
      </c>
      <c r="I18" s="42">
        <v>2000</v>
      </c>
      <c r="J18" s="80">
        <v>0</v>
      </c>
      <c r="K18" s="80">
        <v>0</v>
      </c>
      <c r="L18" s="78">
        <v>0</v>
      </c>
      <c r="M18" s="81">
        <v>0</v>
      </c>
      <c r="N18" s="80">
        <v>0</v>
      </c>
      <c r="O18" s="78">
        <v>0</v>
      </c>
      <c r="P18" s="79"/>
      <c r="Q18" s="81">
        <f>'500 rader'!Q18*4</f>
        <v>0</v>
      </c>
      <c r="R18" s="81">
        <f>'500 rader'!R18*4</f>
        <v>0</v>
      </c>
      <c r="S18" s="81">
        <f>'500 rader'!S18*4</f>
        <v>0</v>
      </c>
      <c r="T18" s="81">
        <f>'500 rader'!T18*4</f>
        <v>0</v>
      </c>
      <c r="U18" s="81">
        <f>'500 rader'!U18*4</f>
        <v>0</v>
      </c>
      <c r="V18" s="81">
        <f>'500 rader'!V18*4</f>
        <v>0</v>
      </c>
      <c r="W18" s="33"/>
      <c r="X18" s="82">
        <f>'500 rader'!X18</f>
        <v>9216</v>
      </c>
      <c r="Y18" s="33">
        <v>2000</v>
      </c>
      <c r="Z18" s="62">
        <v>21300</v>
      </c>
      <c r="AA18" s="62">
        <v>34263</v>
      </c>
      <c r="AB18" s="62">
        <v>47483</v>
      </c>
      <c r="AC18" s="62">
        <v>23796</v>
      </c>
      <c r="AD18" s="62">
        <v>85718</v>
      </c>
      <c r="AE18" s="62">
        <v>24489</v>
      </c>
      <c r="AF18" s="62"/>
      <c r="AG18" s="81">
        <f>'500 rader'!AG18*4</f>
        <v>81500</v>
      </c>
      <c r="AH18" s="81">
        <f>'500 rader'!AH18*4</f>
        <v>91560</v>
      </c>
      <c r="AI18" s="81">
        <f>'500 rader'!AI18*4</f>
        <v>109100</v>
      </c>
      <c r="AJ18" s="81">
        <f>'500 rader'!AJ18*4</f>
        <v>133180</v>
      </c>
      <c r="AK18" s="81">
        <f>'500 rader'!AK18*4</f>
        <v>172320</v>
      </c>
      <c r="AL18" s="81">
        <f>'500 rader'!AL18*4</f>
        <v>202480</v>
      </c>
    </row>
    <row r="19" spans="1:38" ht="15.75" customHeight="1" x14ac:dyDescent="0.25">
      <c r="A19" s="2">
        <v>10</v>
      </c>
      <c r="B19" s="34" t="s">
        <v>5</v>
      </c>
      <c r="C19" s="34" t="s">
        <v>31</v>
      </c>
      <c r="D19" s="45">
        <v>356864</v>
      </c>
      <c r="E19" s="45">
        <v>304634</v>
      </c>
      <c r="F19" s="111">
        <f>'500 rader'!F19</f>
        <v>34</v>
      </c>
      <c r="G19" s="90">
        <f>'500 rader'!G19</f>
        <v>10</v>
      </c>
      <c r="H19" s="38">
        <f>'500 rader'!H19</f>
        <v>6912</v>
      </c>
      <c r="I19" s="42">
        <v>2000</v>
      </c>
      <c r="J19" s="78">
        <v>171</v>
      </c>
      <c r="K19" s="78">
        <v>342</v>
      </c>
      <c r="L19" s="78">
        <v>228</v>
      </c>
      <c r="M19" s="81">
        <v>171</v>
      </c>
      <c r="N19" s="78">
        <v>57</v>
      </c>
      <c r="O19" s="78">
        <v>57</v>
      </c>
      <c r="P19" s="79"/>
      <c r="Q19" s="81">
        <f>'500 rader'!Q19*4</f>
        <v>120</v>
      </c>
      <c r="R19" s="81">
        <f>'500 rader'!R19*4</f>
        <v>240</v>
      </c>
      <c r="S19" s="81">
        <f>'500 rader'!S19*4</f>
        <v>220</v>
      </c>
      <c r="T19" s="81">
        <f>'500 rader'!T19*4</f>
        <v>240</v>
      </c>
      <c r="U19" s="81">
        <f>'500 rader'!U19*4</f>
        <v>40</v>
      </c>
      <c r="V19" s="81">
        <f>'500 rader'!V19*4</f>
        <v>60</v>
      </c>
      <c r="W19" s="33"/>
      <c r="X19" s="82">
        <f>'500 rader'!X19</f>
        <v>6912</v>
      </c>
      <c r="Y19" s="33">
        <v>2000</v>
      </c>
      <c r="Z19" s="62">
        <v>21939</v>
      </c>
      <c r="AA19" s="62">
        <v>376013</v>
      </c>
      <c r="AB19" s="62">
        <v>48534</v>
      </c>
      <c r="AC19" s="62">
        <v>407519</v>
      </c>
      <c r="AD19" s="62">
        <v>80502</v>
      </c>
      <c r="AE19" s="62">
        <v>436934</v>
      </c>
      <c r="AF19" s="62"/>
      <c r="AG19" s="81">
        <f>'500 rader'!AG19*4</f>
        <v>22720</v>
      </c>
      <c r="AH19" s="81">
        <f>'500 rader'!AH19*4</f>
        <v>64500</v>
      </c>
      <c r="AI19" s="81">
        <f>'500 rader'!AI19*4</f>
        <v>104920</v>
      </c>
      <c r="AJ19" s="81">
        <f>'500 rader'!AJ19*4</f>
        <v>147260</v>
      </c>
      <c r="AK19" s="81">
        <f>'500 rader'!AK19*4</f>
        <v>222360</v>
      </c>
      <c r="AL19" s="81">
        <f>'500 rader'!AL19*4</f>
        <v>288780</v>
      </c>
    </row>
    <row r="20" spans="1:38" ht="15.75" customHeight="1" x14ac:dyDescent="0.25">
      <c r="A20" s="8"/>
      <c r="B20" s="37" t="s">
        <v>4</v>
      </c>
      <c r="C20" s="37">
        <v>6</v>
      </c>
      <c r="D20" s="40">
        <v>770573</v>
      </c>
      <c r="E20" s="40">
        <v>728809</v>
      </c>
      <c r="F20" s="111">
        <f>'500 rader'!F20</f>
        <v>38</v>
      </c>
      <c r="G20" s="90">
        <f>'500 rader'!G20</f>
        <v>10</v>
      </c>
      <c r="H20" s="38">
        <f>'500 rader'!H20</f>
        <v>7776</v>
      </c>
      <c r="I20" s="42">
        <v>2000</v>
      </c>
      <c r="J20" s="80">
        <v>0</v>
      </c>
      <c r="K20" s="80">
        <v>300</v>
      </c>
      <c r="L20" s="78">
        <v>100</v>
      </c>
      <c r="M20" s="81">
        <v>0</v>
      </c>
      <c r="N20" s="80">
        <v>100</v>
      </c>
      <c r="O20" s="78">
        <v>200</v>
      </c>
      <c r="P20" s="79"/>
      <c r="Q20" s="81">
        <f>'500 rader'!Q20*4</f>
        <v>80</v>
      </c>
      <c r="R20" s="81">
        <f>'500 rader'!R20*4</f>
        <v>100</v>
      </c>
      <c r="S20" s="81">
        <f>'500 rader'!S20*4</f>
        <v>120</v>
      </c>
      <c r="T20" s="81">
        <f>'500 rader'!T20*4</f>
        <v>160</v>
      </c>
      <c r="U20" s="81">
        <f>'500 rader'!U20*4</f>
        <v>200</v>
      </c>
      <c r="V20" s="81">
        <f>'500 rader'!V20*4</f>
        <v>240</v>
      </c>
      <c r="W20" s="33"/>
      <c r="X20" s="82">
        <f>'500 rader'!X20</f>
        <v>6912</v>
      </c>
      <c r="Y20" s="33">
        <v>2000</v>
      </c>
      <c r="Z20" s="62">
        <v>35171</v>
      </c>
      <c r="AA20" s="62">
        <v>14385</v>
      </c>
      <c r="AB20" s="62">
        <v>43752</v>
      </c>
      <c r="AC20" s="62">
        <v>48285</v>
      </c>
      <c r="AD20" s="62">
        <v>29566</v>
      </c>
      <c r="AE20" s="62">
        <v>46985</v>
      </c>
      <c r="AF20" s="62"/>
      <c r="AG20" s="81">
        <f>'500 rader'!AG20*4</f>
        <v>67620</v>
      </c>
      <c r="AH20" s="81">
        <f>'500 rader'!AH20*4</f>
        <v>90520</v>
      </c>
      <c r="AI20" s="81">
        <f>'500 rader'!AI20*4</f>
        <v>113240</v>
      </c>
      <c r="AJ20" s="81">
        <f>'500 rader'!AJ20*4</f>
        <v>138220</v>
      </c>
      <c r="AK20" s="81">
        <f>'500 rader'!AK20*4</f>
        <v>174940</v>
      </c>
      <c r="AL20" s="81">
        <f>'500 rader'!AL20*4</f>
        <v>194880</v>
      </c>
    </row>
    <row r="21" spans="1:38" ht="15.75" customHeight="1" x14ac:dyDescent="0.25">
      <c r="A21" s="8"/>
      <c r="B21" s="37" t="s">
        <v>5</v>
      </c>
      <c r="C21" s="37" t="s">
        <v>30</v>
      </c>
      <c r="D21" s="40">
        <v>212867</v>
      </c>
      <c r="E21" s="40">
        <v>83232</v>
      </c>
      <c r="F21" s="111">
        <f>'500 rader'!F21</f>
        <v>39</v>
      </c>
      <c r="G21" s="90">
        <f>'500 rader'!G21</f>
        <v>12</v>
      </c>
      <c r="H21" s="38">
        <f>'500 rader'!H21</f>
        <v>5184</v>
      </c>
      <c r="I21" s="42">
        <v>2000</v>
      </c>
      <c r="J21" s="80">
        <v>3764</v>
      </c>
      <c r="K21" s="80">
        <v>1924</v>
      </c>
      <c r="L21" s="78">
        <v>1798</v>
      </c>
      <c r="M21" s="81">
        <v>252</v>
      </c>
      <c r="N21" s="80">
        <v>210</v>
      </c>
      <c r="O21" s="78">
        <v>84</v>
      </c>
      <c r="P21" s="79"/>
      <c r="Q21" s="81">
        <f>'500 rader'!Q21*4</f>
        <v>4700</v>
      </c>
      <c r="R21" s="81">
        <f>'500 rader'!R21*4</f>
        <v>1980</v>
      </c>
      <c r="S21" s="81">
        <f>'500 rader'!S21*4</f>
        <v>2760</v>
      </c>
      <c r="T21" s="81">
        <f>'500 rader'!T21*4</f>
        <v>300</v>
      </c>
      <c r="U21" s="81">
        <f>'500 rader'!U21*4</f>
        <v>280</v>
      </c>
      <c r="V21" s="81">
        <f>'500 rader'!V21*4</f>
        <v>100</v>
      </c>
      <c r="W21" s="33"/>
      <c r="X21" s="82">
        <f>'500 rader'!X21</f>
        <v>5184</v>
      </c>
      <c r="Y21" s="33">
        <v>2000</v>
      </c>
      <c r="Z21" s="62">
        <v>230587</v>
      </c>
      <c r="AA21" s="62">
        <v>229335</v>
      </c>
      <c r="AB21" s="62">
        <v>227999</v>
      </c>
      <c r="AC21" s="62">
        <v>226495</v>
      </c>
      <c r="AD21" s="62">
        <v>13628</v>
      </c>
      <c r="AE21" s="62">
        <v>10620</v>
      </c>
      <c r="AF21" s="62"/>
      <c r="AG21" s="81">
        <f>'500 rader'!AG21*4</f>
        <v>42980</v>
      </c>
      <c r="AH21" s="81">
        <f>'500 rader'!AH21*4</f>
        <v>134040</v>
      </c>
      <c r="AI21" s="81">
        <f>'500 rader'!AI21*4</f>
        <v>214320</v>
      </c>
      <c r="AJ21" s="81">
        <f>'500 rader'!AJ21*4</f>
        <v>309100</v>
      </c>
      <c r="AK21" s="81">
        <f>'500 rader'!AK21*4</f>
        <v>14700</v>
      </c>
      <c r="AL21" s="81">
        <f>'500 rader'!AL21*4</f>
        <v>13720</v>
      </c>
    </row>
    <row r="22" spans="1:38" ht="15.75" customHeight="1" x14ac:dyDescent="0.25">
      <c r="A22" s="8"/>
      <c r="B22" s="37" t="s">
        <v>5</v>
      </c>
      <c r="C22" s="37" t="s">
        <v>29</v>
      </c>
      <c r="D22" s="40">
        <v>250000</v>
      </c>
      <c r="E22" s="45">
        <v>64861</v>
      </c>
      <c r="F22" s="111">
        <f>'500 rader'!F22</f>
        <v>37</v>
      </c>
      <c r="G22" s="90">
        <f>'500 rader'!G22</f>
        <v>10</v>
      </c>
      <c r="H22" s="38">
        <f>'500 rader'!H22</f>
        <v>5184</v>
      </c>
      <c r="I22" s="42">
        <v>2000</v>
      </c>
      <c r="J22" s="78">
        <v>48</v>
      </c>
      <c r="K22" s="78">
        <v>0</v>
      </c>
      <c r="L22" s="78">
        <v>0</v>
      </c>
      <c r="M22" s="81">
        <v>0</v>
      </c>
      <c r="N22" s="78">
        <v>0</v>
      </c>
      <c r="O22" s="78">
        <v>0</v>
      </c>
      <c r="P22" s="79"/>
      <c r="Q22" s="81">
        <f>'500 rader'!Q22*4</f>
        <v>60</v>
      </c>
      <c r="R22" s="81">
        <f>'500 rader'!R22*4</f>
        <v>0</v>
      </c>
      <c r="S22" s="81">
        <f>'500 rader'!S22*4</f>
        <v>0</v>
      </c>
      <c r="T22" s="81">
        <f>'500 rader'!T22*4</f>
        <v>0</v>
      </c>
      <c r="U22" s="81">
        <f>'500 rader'!U22*4</f>
        <v>0</v>
      </c>
      <c r="V22" s="81">
        <f>'500 rader'!V22*4</f>
        <v>0</v>
      </c>
      <c r="W22" s="33"/>
      <c r="X22" s="82">
        <f>'500 rader'!X22</f>
        <v>9216</v>
      </c>
      <c r="Y22" s="33">
        <v>2000</v>
      </c>
      <c r="Z22" s="62">
        <v>5892</v>
      </c>
      <c r="AA22" s="62">
        <v>259562</v>
      </c>
      <c r="AB22" s="62">
        <v>7348</v>
      </c>
      <c r="AC22" s="62">
        <v>14753</v>
      </c>
      <c r="AD22" s="62">
        <v>4807</v>
      </c>
      <c r="AE22" s="62">
        <v>6324</v>
      </c>
      <c r="AF22" s="62"/>
      <c r="AG22" s="81">
        <f>'500 rader'!AG22*4</f>
        <v>39580</v>
      </c>
      <c r="AH22" s="81">
        <f>'500 rader'!AH22*4</f>
        <v>68980</v>
      </c>
      <c r="AI22" s="81">
        <f>'500 rader'!AI22*4</f>
        <v>99800</v>
      </c>
      <c r="AJ22" s="81">
        <f>'500 rader'!AJ22*4</f>
        <v>140040</v>
      </c>
      <c r="AK22" s="81">
        <f>'500 rader'!AK22*4</f>
        <v>6720</v>
      </c>
      <c r="AL22" s="81">
        <f>'500 rader'!AL22*4</f>
        <v>7460</v>
      </c>
    </row>
    <row r="23" spans="1:38" ht="15.75" customHeight="1" x14ac:dyDescent="0.25">
      <c r="A23" s="8"/>
      <c r="B23" s="38" t="s">
        <v>4</v>
      </c>
      <c r="C23" s="38">
        <v>7</v>
      </c>
      <c r="D23" s="45">
        <v>1857142</v>
      </c>
      <c r="E23" s="46">
        <v>591474</v>
      </c>
      <c r="F23" s="111">
        <f>'500 rader'!F23</f>
        <v>37</v>
      </c>
      <c r="G23" s="90">
        <f>'500 rader'!G23</f>
        <v>10</v>
      </c>
      <c r="H23" s="38">
        <f>'500 rader'!H23</f>
        <v>9216</v>
      </c>
      <c r="I23" s="42">
        <v>2000</v>
      </c>
      <c r="J23" s="79">
        <v>200</v>
      </c>
      <c r="K23" s="79">
        <v>200</v>
      </c>
      <c r="L23" s="79">
        <v>0</v>
      </c>
      <c r="M23" s="81">
        <v>100</v>
      </c>
      <c r="N23" s="79">
        <v>300</v>
      </c>
      <c r="O23" s="79">
        <v>300</v>
      </c>
      <c r="P23" s="79"/>
      <c r="Q23" s="81">
        <f>'500 rader'!Q23*4</f>
        <v>100</v>
      </c>
      <c r="R23" s="81">
        <f>'500 rader'!R23*4</f>
        <v>100</v>
      </c>
      <c r="S23" s="81">
        <f>'500 rader'!S23*4</f>
        <v>120</v>
      </c>
      <c r="T23" s="81">
        <f>'500 rader'!T23*4</f>
        <v>140</v>
      </c>
      <c r="U23" s="81">
        <f>'500 rader'!U23*4</f>
        <v>180</v>
      </c>
      <c r="V23" s="81">
        <f>'500 rader'!V23*4</f>
        <v>220</v>
      </c>
      <c r="W23" s="33"/>
      <c r="X23" s="82">
        <f>'500 rader'!X23</f>
        <v>9216</v>
      </c>
      <c r="Y23" s="33">
        <v>2000</v>
      </c>
      <c r="Z23" s="62">
        <v>10811</v>
      </c>
      <c r="AA23" s="62">
        <v>22468</v>
      </c>
      <c r="AB23" s="62">
        <v>1881245</v>
      </c>
      <c r="AC23" s="62">
        <v>52198</v>
      </c>
      <c r="AD23" s="62">
        <v>25703</v>
      </c>
      <c r="AE23" s="62">
        <v>41888</v>
      </c>
      <c r="AF23" s="62"/>
      <c r="AG23" s="81">
        <f>'500 rader'!AG23*4</f>
        <v>136400</v>
      </c>
      <c r="AH23" s="81">
        <f>'500 rader'!AH23*4</f>
        <v>173980</v>
      </c>
      <c r="AI23" s="81">
        <f>'500 rader'!AI23*4</f>
        <v>218680</v>
      </c>
      <c r="AJ23" s="81">
        <f>'500 rader'!AJ23*4</f>
        <v>275360</v>
      </c>
      <c r="AK23" s="81">
        <f>'500 rader'!AK23*4</f>
        <v>357880</v>
      </c>
      <c r="AL23" s="81">
        <f>'500 rader'!AL23*4</f>
        <v>413960</v>
      </c>
    </row>
    <row r="24" spans="1:38" ht="15.75" customHeight="1" x14ac:dyDescent="0.25">
      <c r="A24" s="8"/>
      <c r="B24" s="38" t="s">
        <v>5</v>
      </c>
      <c r="C24" s="38" t="s">
        <v>28</v>
      </c>
      <c r="D24" s="40">
        <v>43224</v>
      </c>
      <c r="E24" s="46">
        <v>34443</v>
      </c>
      <c r="F24" s="111">
        <f>'500 rader'!F24</f>
        <v>31</v>
      </c>
      <c r="G24" s="90">
        <f>'500 rader'!G24</f>
        <v>13</v>
      </c>
      <c r="H24" s="38">
        <f>'500 rader'!H24</f>
        <v>2592</v>
      </c>
      <c r="I24" s="42">
        <v>2000</v>
      </c>
      <c r="J24" s="79">
        <v>58710</v>
      </c>
      <c r="K24" s="79">
        <v>57770</v>
      </c>
      <c r="L24" s="79">
        <v>54444</v>
      </c>
      <c r="M24" s="81">
        <v>7618</v>
      </c>
      <c r="N24" s="79">
        <v>3030</v>
      </c>
      <c r="O24" s="79">
        <v>1768</v>
      </c>
      <c r="P24" s="79"/>
      <c r="Q24" s="81">
        <f>'500 rader'!Q24*4</f>
        <v>44860</v>
      </c>
      <c r="R24" s="81">
        <f>'500 rader'!R24*4</f>
        <v>60140</v>
      </c>
      <c r="S24" s="81">
        <f>'500 rader'!S24*4</f>
        <v>79840</v>
      </c>
      <c r="T24" s="81">
        <f>'500 rader'!T24*4</f>
        <v>11060</v>
      </c>
      <c r="U24" s="81">
        <f>'500 rader'!U24*4</f>
        <v>5880</v>
      </c>
      <c r="V24" s="81">
        <f>'500 rader'!V24*4</f>
        <v>4120</v>
      </c>
      <c r="W24" s="33"/>
      <c r="X24" s="82">
        <f>'500 rader'!X24</f>
        <v>2592</v>
      </c>
      <c r="Y24" s="33">
        <v>2000</v>
      </c>
      <c r="Z24" s="62">
        <v>55936</v>
      </c>
      <c r="AA24" s="62">
        <v>52610</v>
      </c>
      <c r="AB24" s="62">
        <v>54444</v>
      </c>
      <c r="AC24" s="62">
        <v>7618</v>
      </c>
      <c r="AD24" s="62">
        <v>3030</v>
      </c>
      <c r="AE24" s="62">
        <v>1768</v>
      </c>
      <c r="AF24" s="62"/>
      <c r="AG24" s="81">
        <f>'500 rader'!AG24*4</f>
        <v>44860</v>
      </c>
      <c r="AH24" s="81">
        <f>'500 rader'!AH24*4</f>
        <v>60140</v>
      </c>
      <c r="AI24" s="81">
        <f>'500 rader'!AI24*4</f>
        <v>79840</v>
      </c>
      <c r="AJ24" s="81">
        <f>'500 rader'!AJ24*4</f>
        <v>11060</v>
      </c>
      <c r="AK24" s="81">
        <f>'500 rader'!AK24*4</f>
        <v>5880</v>
      </c>
      <c r="AL24" s="81">
        <f>'500 rader'!AL24*4</f>
        <v>4120</v>
      </c>
    </row>
    <row r="25" spans="1:38" ht="15.75" customHeight="1" x14ac:dyDescent="0.25">
      <c r="A25" s="8"/>
      <c r="B25" s="38" t="s">
        <v>5</v>
      </c>
      <c r="C25" s="38" t="s">
        <v>27</v>
      </c>
      <c r="D25" s="40">
        <v>217209</v>
      </c>
      <c r="E25" s="46">
        <v>114295</v>
      </c>
      <c r="F25" s="111">
        <f>'500 rader'!F25</f>
        <v>33</v>
      </c>
      <c r="G25" s="90">
        <f>'500 rader'!G25</f>
        <v>11</v>
      </c>
      <c r="H25" s="38">
        <f>'500 rader'!H25</f>
        <v>7776</v>
      </c>
      <c r="I25" s="42">
        <v>2000</v>
      </c>
      <c r="J25" s="79">
        <v>425</v>
      </c>
      <c r="K25" s="79">
        <v>498</v>
      </c>
      <c r="L25" s="79">
        <v>626</v>
      </c>
      <c r="M25" s="81">
        <v>265</v>
      </c>
      <c r="N25" s="79">
        <v>192</v>
      </c>
      <c r="O25" s="79">
        <v>160</v>
      </c>
      <c r="P25" s="79"/>
      <c r="Q25" s="81">
        <f>'500 rader'!Q25*4</f>
        <v>400</v>
      </c>
      <c r="R25" s="81">
        <f>'500 rader'!R25*4</f>
        <v>440</v>
      </c>
      <c r="S25" s="81">
        <f>'500 rader'!S25*4</f>
        <v>500</v>
      </c>
      <c r="T25" s="81">
        <f>'500 rader'!T25*4</f>
        <v>360</v>
      </c>
      <c r="U25" s="81">
        <f>'500 rader'!U25*4</f>
        <v>380</v>
      </c>
      <c r="V25" s="81">
        <f>'500 rader'!V25*4</f>
        <v>220</v>
      </c>
      <c r="W25" s="33"/>
      <c r="X25" s="82">
        <f>'500 rader'!X25</f>
        <v>5184</v>
      </c>
      <c r="Y25" s="33">
        <v>2000</v>
      </c>
      <c r="Z25" s="62">
        <v>16887</v>
      </c>
      <c r="AA25" s="62">
        <v>13934</v>
      </c>
      <c r="AB25" s="62">
        <v>235485</v>
      </c>
      <c r="AC25" s="62">
        <v>21413</v>
      </c>
      <c r="AD25" s="62">
        <v>240836</v>
      </c>
      <c r="AE25" s="62">
        <v>241343</v>
      </c>
      <c r="AF25" s="62"/>
      <c r="AG25" s="81">
        <f>'500 rader'!AG25*4</f>
        <v>44420</v>
      </c>
      <c r="AH25" s="81">
        <f>'500 rader'!AH25*4</f>
        <v>69280</v>
      </c>
      <c r="AI25" s="81">
        <f>'500 rader'!AI25*4</f>
        <v>102680</v>
      </c>
      <c r="AJ25" s="81">
        <f>'500 rader'!AJ25*4</f>
        <v>153000</v>
      </c>
      <c r="AK25" s="81">
        <f>'500 rader'!AK25*4</f>
        <v>246340</v>
      </c>
      <c r="AL25" s="81">
        <f>'500 rader'!AL25*4</f>
        <v>326300</v>
      </c>
    </row>
    <row r="26" spans="1:38" ht="15.75" customHeight="1" x14ac:dyDescent="0.25">
      <c r="A26" s="8"/>
      <c r="B26" s="38" t="s">
        <v>4</v>
      </c>
      <c r="C26" s="38">
        <v>8</v>
      </c>
      <c r="D26" s="40">
        <v>151133</v>
      </c>
      <c r="E26" s="46">
        <v>178846</v>
      </c>
      <c r="F26" s="111">
        <f>'500 rader'!F26</f>
        <v>39</v>
      </c>
      <c r="G26" s="90">
        <f>'500 rader'!G26</f>
        <v>10</v>
      </c>
      <c r="H26" s="38">
        <f>'500 rader'!H26</f>
        <v>5184</v>
      </c>
      <c r="I26" s="42">
        <v>2000</v>
      </c>
      <c r="J26" s="79">
        <v>40</v>
      </c>
      <c r="K26" s="79">
        <v>40</v>
      </c>
      <c r="L26" s="79">
        <v>0</v>
      </c>
      <c r="M26" s="81">
        <v>0</v>
      </c>
      <c r="N26" s="79">
        <v>0</v>
      </c>
      <c r="O26" s="79">
        <v>0</v>
      </c>
      <c r="P26" s="79"/>
      <c r="Q26" s="81">
        <f>'500 rader'!Q26*4</f>
        <v>60</v>
      </c>
      <c r="R26" s="81">
        <f>'500 rader'!R26*4</f>
        <v>80</v>
      </c>
      <c r="S26" s="81">
        <f>'500 rader'!S26*4</f>
        <v>0</v>
      </c>
      <c r="T26" s="81">
        <f>'500 rader'!T26*4</f>
        <v>0</v>
      </c>
      <c r="U26" s="81">
        <f>'500 rader'!U26*4</f>
        <v>0</v>
      </c>
      <c r="V26" s="81">
        <f>'500 rader'!V26*4</f>
        <v>0</v>
      </c>
      <c r="W26" s="33"/>
      <c r="X26" s="82">
        <f>'500 rader'!X26</f>
        <v>5184</v>
      </c>
      <c r="Y26" s="33">
        <v>2000</v>
      </c>
      <c r="Z26" s="62">
        <v>9406</v>
      </c>
      <c r="AA26" s="62">
        <v>158465</v>
      </c>
      <c r="AB26" s="62">
        <v>160064</v>
      </c>
      <c r="AC26" s="62">
        <v>9451</v>
      </c>
      <c r="AD26" s="62">
        <v>164641</v>
      </c>
      <c r="AE26" s="62">
        <v>9316</v>
      </c>
      <c r="AF26" s="62"/>
      <c r="AG26" s="81">
        <f>'500 rader'!AG26*4</f>
        <v>26340</v>
      </c>
      <c r="AH26" s="81">
        <f>'500 rader'!AH26*4</f>
        <v>32540</v>
      </c>
      <c r="AI26" s="81">
        <f>'500 rader'!AI26*4</f>
        <v>40560</v>
      </c>
      <c r="AJ26" s="81">
        <f>'500 rader'!AJ26*4</f>
        <v>47980</v>
      </c>
      <c r="AK26" s="81">
        <f>'500 rader'!AK26*4</f>
        <v>60300</v>
      </c>
      <c r="AL26" s="81">
        <f>'500 rader'!AL26*4</f>
        <v>68740</v>
      </c>
    </row>
    <row r="27" spans="1:38" ht="15.75" customHeight="1" x14ac:dyDescent="0.25">
      <c r="A27" s="8"/>
      <c r="B27" s="38" t="s">
        <v>5</v>
      </c>
      <c r="C27" s="38" t="s">
        <v>26</v>
      </c>
      <c r="D27" s="40">
        <v>7797</v>
      </c>
      <c r="E27" s="46">
        <v>5274</v>
      </c>
      <c r="F27" s="111">
        <f>'500 rader'!F27</f>
        <v>30</v>
      </c>
      <c r="G27" s="90">
        <f>'500 rader'!G27</f>
        <v>12</v>
      </c>
      <c r="H27" s="38">
        <f>'500 rader'!H27</f>
        <v>7776</v>
      </c>
      <c r="I27" s="42">
        <v>2000</v>
      </c>
      <c r="J27" s="79">
        <v>290</v>
      </c>
      <c r="K27" s="79">
        <v>0</v>
      </c>
      <c r="L27" s="79">
        <v>0</v>
      </c>
      <c r="M27" s="81">
        <v>0</v>
      </c>
      <c r="N27" s="79">
        <v>0</v>
      </c>
      <c r="O27" s="79">
        <v>0</v>
      </c>
      <c r="P27" s="79"/>
      <c r="Q27" s="81">
        <f>'500 rader'!Q27*4</f>
        <v>360</v>
      </c>
      <c r="R27" s="81">
        <f>'500 rader'!R27*4</f>
        <v>0</v>
      </c>
      <c r="S27" s="81">
        <f>'500 rader'!S27*4</f>
        <v>0</v>
      </c>
      <c r="T27" s="81">
        <f>'500 rader'!T27*4</f>
        <v>0</v>
      </c>
      <c r="U27" s="81">
        <f>'500 rader'!U27*4</f>
        <v>0</v>
      </c>
      <c r="V27" s="81">
        <f>'500 rader'!V27*4</f>
        <v>0</v>
      </c>
      <c r="W27" s="33"/>
      <c r="X27" s="82">
        <f>'500 rader'!X27</f>
        <v>7776</v>
      </c>
      <c r="Y27" s="33">
        <v>2000</v>
      </c>
      <c r="Z27" s="62">
        <v>9247</v>
      </c>
      <c r="AA27" s="62">
        <v>725</v>
      </c>
      <c r="AB27" s="62">
        <v>0</v>
      </c>
      <c r="AC27" s="62">
        <v>0</v>
      </c>
      <c r="AD27" s="62">
        <v>0</v>
      </c>
      <c r="AE27" s="62">
        <v>145</v>
      </c>
      <c r="AF27" s="62"/>
      <c r="AG27" s="81">
        <f>'500 rader'!AG27*4</f>
        <v>8360</v>
      </c>
      <c r="AH27" s="81">
        <f>'500 rader'!AH27*4</f>
        <v>700</v>
      </c>
      <c r="AI27" s="81">
        <f>'500 rader'!AI27*4</f>
        <v>120</v>
      </c>
      <c r="AJ27" s="81">
        <f>'500 rader'!AJ27*4</f>
        <v>180</v>
      </c>
      <c r="AK27" s="81">
        <f>'500 rader'!AK27*4</f>
        <v>100</v>
      </c>
      <c r="AL27" s="81">
        <f>'500 rader'!AL27*4</f>
        <v>120</v>
      </c>
    </row>
    <row r="28" spans="1:38" ht="15.75" customHeight="1" x14ac:dyDescent="0.25">
      <c r="A28" s="8"/>
      <c r="B28" s="38" t="s">
        <v>6</v>
      </c>
      <c r="C28" s="38" t="s">
        <v>25</v>
      </c>
      <c r="D28" s="40">
        <v>100570</v>
      </c>
      <c r="E28" s="46">
        <v>26810</v>
      </c>
      <c r="F28" s="111">
        <f>'500 rader'!F28</f>
        <v>33</v>
      </c>
      <c r="G28" s="90">
        <f>'500 rader'!G28</f>
        <v>13</v>
      </c>
      <c r="H28" s="38">
        <f>'500 rader'!H28</f>
        <v>3888</v>
      </c>
      <c r="I28" s="42">
        <v>2000</v>
      </c>
      <c r="J28" s="79">
        <v>107158</v>
      </c>
      <c r="K28" s="79">
        <v>108840</v>
      </c>
      <c r="L28" s="79">
        <v>8158</v>
      </c>
      <c r="M28" s="81">
        <v>5859</v>
      </c>
      <c r="N28" s="79">
        <v>1485</v>
      </c>
      <c r="O28" s="79">
        <v>560</v>
      </c>
      <c r="P28" s="79"/>
      <c r="Q28" s="81">
        <f>'500 rader'!Q28*4</f>
        <v>30020</v>
      </c>
      <c r="R28" s="81">
        <f>'500 rader'!R28*4</f>
        <v>99680</v>
      </c>
      <c r="S28" s="81">
        <f>'500 rader'!S28*4</f>
        <v>8740</v>
      </c>
      <c r="T28" s="81">
        <f>'500 rader'!T28*4</f>
        <v>1792</v>
      </c>
      <c r="U28" s="81">
        <f>'500 rader'!U28*4</f>
        <v>2980</v>
      </c>
      <c r="V28" s="81">
        <f>'500 rader'!V28*4</f>
        <v>1280</v>
      </c>
      <c r="W28" s="33"/>
      <c r="X28" s="82">
        <f>'500 rader'!X28</f>
        <v>3888</v>
      </c>
      <c r="Y28" s="33">
        <v>2000</v>
      </c>
      <c r="Z28" s="62">
        <v>6027</v>
      </c>
      <c r="AA28" s="62">
        <v>109289</v>
      </c>
      <c r="AB28" s="62">
        <v>8186</v>
      </c>
      <c r="AC28" s="62">
        <v>5859</v>
      </c>
      <c r="AD28" s="62">
        <v>1485</v>
      </c>
      <c r="AE28" s="62">
        <v>560</v>
      </c>
      <c r="AF28" s="62"/>
      <c r="AG28" s="81">
        <f>'500 rader'!AG28*4</f>
        <v>30020</v>
      </c>
      <c r="AH28" s="81">
        <f>'500 rader'!AH28*4</f>
        <v>99680</v>
      </c>
      <c r="AI28" s="81">
        <f>'500 rader'!AI28*4</f>
        <v>8740</v>
      </c>
      <c r="AJ28" s="81">
        <f>'500 rader'!AJ28*4</f>
        <v>1792</v>
      </c>
      <c r="AK28" s="81">
        <f>'500 rader'!AK28*4</f>
        <v>2980</v>
      </c>
      <c r="AL28" s="81">
        <f>'500 rader'!AL28*4</f>
        <v>1280</v>
      </c>
    </row>
    <row r="29" spans="1:38" ht="15.75" customHeight="1" x14ac:dyDescent="0.25">
      <c r="A29" s="8"/>
      <c r="B29" s="38" t="s">
        <v>4</v>
      </c>
      <c r="C29" s="38">
        <v>9</v>
      </c>
      <c r="D29" s="40">
        <v>34034</v>
      </c>
      <c r="E29" s="46">
        <v>26882</v>
      </c>
      <c r="F29" s="111">
        <f>'500 rader'!F29</f>
        <v>35</v>
      </c>
      <c r="G29" s="90">
        <f>'500 rader'!G29</f>
        <v>11</v>
      </c>
      <c r="H29" s="38">
        <f>'500 rader'!H29</f>
        <v>3456</v>
      </c>
      <c r="I29" s="42">
        <v>2000</v>
      </c>
      <c r="J29" s="79">
        <v>78</v>
      </c>
      <c r="K29" s="79">
        <v>78</v>
      </c>
      <c r="L29" s="79">
        <v>78</v>
      </c>
      <c r="M29" s="81">
        <v>0</v>
      </c>
      <c r="N29" s="79">
        <v>0</v>
      </c>
      <c r="O29" s="79">
        <v>0</v>
      </c>
      <c r="P29" s="79"/>
      <c r="Q29" s="81">
        <f>'500 rader'!Q29*4</f>
        <v>100</v>
      </c>
      <c r="R29" s="81">
        <f>'500 rader'!R29*4</f>
        <v>120</v>
      </c>
      <c r="S29" s="81">
        <f>'500 rader'!S29*4</f>
        <v>140</v>
      </c>
      <c r="T29" s="81">
        <f>'500 rader'!T29*4</f>
        <v>0</v>
      </c>
      <c r="U29" s="81">
        <f>'500 rader'!U29*4</f>
        <v>0</v>
      </c>
      <c r="V29" s="81">
        <f>'500 rader'!V29*4</f>
        <v>0</v>
      </c>
      <c r="W29" s="33"/>
      <c r="X29" s="82">
        <f>'500 rader'!X29</f>
        <v>6912</v>
      </c>
      <c r="Y29" s="33">
        <v>2000</v>
      </c>
      <c r="Z29" s="62">
        <v>4956</v>
      </c>
      <c r="AA29" s="62">
        <v>37344</v>
      </c>
      <c r="AB29" s="62">
        <v>4287</v>
      </c>
      <c r="AC29" s="62">
        <v>1566</v>
      </c>
      <c r="AD29" s="62">
        <v>1767</v>
      </c>
      <c r="AE29" s="62">
        <v>1293</v>
      </c>
      <c r="AF29" s="62"/>
      <c r="AG29" s="81">
        <f>'500 rader'!AG29*4</f>
        <v>26040</v>
      </c>
      <c r="AH29" s="81">
        <f>'500 rader'!AH29*4</f>
        <v>27280</v>
      </c>
      <c r="AI29" s="81">
        <f>'500 rader'!AI29*4</f>
        <v>30880</v>
      </c>
      <c r="AJ29" s="81">
        <f>'500 rader'!AJ29*4</f>
        <v>2780</v>
      </c>
      <c r="AK29" s="81">
        <f>'500 rader'!AK29*4</f>
        <v>1800</v>
      </c>
      <c r="AL29" s="81">
        <f>'500 rader'!AL29*4</f>
        <v>1480</v>
      </c>
    </row>
    <row r="30" spans="1:38" ht="15.75" customHeight="1" x14ac:dyDescent="0.25">
      <c r="A30" s="8"/>
      <c r="B30" s="38" t="s">
        <v>5</v>
      </c>
      <c r="C30" s="38" t="s">
        <v>24</v>
      </c>
      <c r="D30" s="40">
        <v>137121</v>
      </c>
      <c r="E30" s="46">
        <v>86103</v>
      </c>
      <c r="F30" s="111">
        <f>'500 rader'!F30</f>
        <v>35</v>
      </c>
      <c r="G30" s="90">
        <f>'500 rader'!G30</f>
        <v>12</v>
      </c>
      <c r="H30" s="38">
        <f>'500 rader'!H30</f>
        <v>9216</v>
      </c>
      <c r="I30" s="42">
        <v>2000</v>
      </c>
      <c r="J30" s="79">
        <v>1830</v>
      </c>
      <c r="K30" s="79">
        <v>3116</v>
      </c>
      <c r="L30" s="79">
        <v>3626</v>
      </c>
      <c r="M30" s="81">
        <v>942</v>
      </c>
      <c r="N30" s="79">
        <v>888</v>
      </c>
      <c r="O30" s="79">
        <v>432</v>
      </c>
      <c r="P30" s="79"/>
      <c r="Q30" s="81">
        <f>'500 rader'!Q30*4</f>
        <v>3360</v>
      </c>
      <c r="R30" s="81">
        <f>'500 rader'!R30*4</f>
        <v>3400</v>
      </c>
      <c r="S30" s="81">
        <f>'500 rader'!S30*4</f>
        <v>3240</v>
      </c>
      <c r="T30" s="81">
        <f>'500 rader'!T30*4</f>
        <v>1320</v>
      </c>
      <c r="U30" s="81">
        <f>'500 rader'!U30*4</f>
        <v>940</v>
      </c>
      <c r="V30" s="81">
        <f>'500 rader'!V30*4</f>
        <v>760</v>
      </c>
      <c r="W30" s="33"/>
      <c r="X30" s="82">
        <f>'500 rader'!X30</f>
        <v>9216</v>
      </c>
      <c r="Y30" s="33">
        <v>2000</v>
      </c>
      <c r="Z30" s="62">
        <v>151537</v>
      </c>
      <c r="AA30" s="62">
        <v>154530</v>
      </c>
      <c r="AB30" s="62">
        <v>12092</v>
      </c>
      <c r="AC30" s="62">
        <v>147339</v>
      </c>
      <c r="AD30" s="62">
        <v>11153</v>
      </c>
      <c r="AE30" s="62">
        <v>6727</v>
      </c>
      <c r="AF30" s="62"/>
      <c r="AG30" s="81">
        <f>'500 rader'!AG30*4</f>
        <v>57200</v>
      </c>
      <c r="AH30" s="81">
        <f>'500 rader'!AH30*4</f>
        <v>59480</v>
      </c>
      <c r="AI30" s="81">
        <f>'500 rader'!AI30*4</f>
        <v>66040</v>
      </c>
      <c r="AJ30" s="81">
        <f>'500 rader'!AJ30*4</f>
        <v>72760</v>
      </c>
      <c r="AK30" s="81">
        <f>'500 rader'!AK30*4</f>
        <v>83400</v>
      </c>
      <c r="AL30" s="81">
        <f>'500 rader'!AL30*4</f>
        <v>8520</v>
      </c>
    </row>
    <row r="31" spans="1:38" ht="15.75" customHeight="1" x14ac:dyDescent="0.25">
      <c r="A31" s="8"/>
      <c r="B31" s="38" t="s">
        <v>6</v>
      </c>
      <c r="C31" s="38" t="s">
        <v>22</v>
      </c>
      <c r="D31" s="40">
        <v>116634</v>
      </c>
      <c r="E31" s="46">
        <v>171263</v>
      </c>
      <c r="F31" s="111">
        <f>'500 rader'!F31</f>
        <v>35</v>
      </c>
      <c r="G31" s="90">
        <f>'500 rader'!G31</f>
        <v>9</v>
      </c>
      <c r="H31" s="38">
        <f>'500 rader'!H31</f>
        <v>9216</v>
      </c>
      <c r="I31" s="42">
        <v>2000</v>
      </c>
      <c r="J31" s="79">
        <v>0</v>
      </c>
      <c r="K31" s="79">
        <v>0</v>
      </c>
      <c r="L31" s="79">
        <v>0</v>
      </c>
      <c r="M31" s="81">
        <v>0</v>
      </c>
      <c r="N31" s="79">
        <v>0</v>
      </c>
      <c r="O31" s="79">
        <v>0</v>
      </c>
      <c r="P31" s="79"/>
      <c r="Q31" s="81">
        <f>'500 rader'!Q31*4</f>
        <v>0</v>
      </c>
      <c r="R31" s="81">
        <f>'500 rader'!R31*4</f>
        <v>0</v>
      </c>
      <c r="S31" s="81">
        <f>'500 rader'!S31*4</f>
        <v>0</v>
      </c>
      <c r="T31" s="81">
        <f>'500 rader'!T31*4</f>
        <v>0</v>
      </c>
      <c r="U31" s="81">
        <f>'500 rader'!U31*4</f>
        <v>0</v>
      </c>
      <c r="V31" s="81">
        <f>'500 rader'!V31*4</f>
        <v>0</v>
      </c>
      <c r="W31" s="33"/>
      <c r="X31" s="82">
        <f>'500 rader'!X31</f>
        <v>9216</v>
      </c>
      <c r="Y31" s="33">
        <v>2000</v>
      </c>
      <c r="Z31" s="62">
        <v>26772</v>
      </c>
      <c r="AA31" s="62">
        <v>23150</v>
      </c>
      <c r="AB31" s="62">
        <v>22289</v>
      </c>
      <c r="AC31" s="62">
        <v>135021</v>
      </c>
      <c r="AD31" s="62">
        <v>16427</v>
      </c>
      <c r="AE31" s="62">
        <v>14680</v>
      </c>
      <c r="AF31" s="62"/>
      <c r="AG31" s="81">
        <f>'500 rader'!AG31*4</f>
        <v>33260</v>
      </c>
      <c r="AH31" s="81">
        <f>'500 rader'!AH31*4</f>
        <v>40000</v>
      </c>
      <c r="AI31" s="81">
        <f>'500 rader'!AI31*4</f>
        <v>45240</v>
      </c>
      <c r="AJ31" s="81">
        <f>'500 rader'!AJ31*4</f>
        <v>51340</v>
      </c>
      <c r="AK31" s="81">
        <f>'500 rader'!AK31*4</f>
        <v>62480</v>
      </c>
      <c r="AL31" s="81">
        <f>'500 rader'!AL31*4</f>
        <v>69880</v>
      </c>
    </row>
    <row r="32" spans="1:38" ht="15.75" customHeight="1" x14ac:dyDescent="0.25">
      <c r="A32" s="8"/>
      <c r="B32" s="38" t="s">
        <v>4</v>
      </c>
      <c r="C32" s="38">
        <v>10</v>
      </c>
      <c r="D32" s="40">
        <v>4506</v>
      </c>
      <c r="E32" s="46">
        <v>3266</v>
      </c>
      <c r="F32" s="111">
        <f>'500 rader'!F32</f>
        <v>17</v>
      </c>
      <c r="G32" s="90">
        <f>'500 rader'!G32</f>
        <v>13</v>
      </c>
      <c r="H32" s="38">
        <f>'500 rader'!H32</f>
        <v>2592</v>
      </c>
      <c r="I32" s="42">
        <v>2000</v>
      </c>
      <c r="J32" s="79">
        <v>5351</v>
      </c>
      <c r="K32" s="79">
        <v>260</v>
      </c>
      <c r="L32" s="79">
        <v>65</v>
      </c>
      <c r="M32" s="81">
        <v>0</v>
      </c>
      <c r="N32" s="79">
        <v>0</v>
      </c>
      <c r="O32" s="79">
        <v>0</v>
      </c>
      <c r="P32" s="79"/>
      <c r="Q32" s="81">
        <f>'500 rader'!Q32*4</f>
        <v>4588</v>
      </c>
      <c r="R32" s="81">
        <f>'500 rader'!R32*4</f>
        <v>640</v>
      </c>
      <c r="S32" s="81">
        <f>'500 rader'!S32*4</f>
        <v>200</v>
      </c>
      <c r="T32" s="81">
        <f>'500 rader'!T32*4</f>
        <v>0</v>
      </c>
      <c r="U32" s="81">
        <f>'500 rader'!U32*4</f>
        <v>0</v>
      </c>
      <c r="V32" s="81">
        <f>'500 rader'!V32*4</f>
        <v>0</v>
      </c>
      <c r="W32" s="33"/>
      <c r="X32" s="82">
        <f>'500 rader'!X32</f>
        <v>2592</v>
      </c>
      <c r="Y32" s="33">
        <v>2000</v>
      </c>
      <c r="Z32" s="62">
        <v>5351</v>
      </c>
      <c r="AA32" s="62">
        <v>260</v>
      </c>
      <c r="AB32" s="62">
        <v>65</v>
      </c>
      <c r="AC32" s="62">
        <v>0</v>
      </c>
      <c r="AD32" s="62">
        <v>0</v>
      </c>
      <c r="AE32" s="62">
        <v>0</v>
      </c>
      <c r="AF32" s="62"/>
      <c r="AG32" s="81">
        <f>'500 rader'!AG32*4</f>
        <v>4588</v>
      </c>
      <c r="AH32" s="81">
        <f>'500 rader'!AH32*4</f>
        <v>640</v>
      </c>
      <c r="AI32" s="81">
        <f>'500 rader'!AI32*4</f>
        <v>200</v>
      </c>
      <c r="AJ32" s="81">
        <f>'500 rader'!AJ32*4</f>
        <v>0</v>
      </c>
      <c r="AK32" s="81">
        <f>'500 rader'!AK32*4</f>
        <v>0</v>
      </c>
      <c r="AL32" s="81">
        <f>'500 rader'!AL32*4</f>
        <v>0</v>
      </c>
    </row>
    <row r="33" spans="1:38" ht="15.75" customHeight="1" x14ac:dyDescent="0.25">
      <c r="A33" s="8"/>
      <c r="B33" s="38" t="s">
        <v>6</v>
      </c>
      <c r="C33" s="38" t="s">
        <v>21</v>
      </c>
      <c r="D33" s="40">
        <v>166666</v>
      </c>
      <c r="E33" s="46">
        <v>204315</v>
      </c>
      <c r="F33" s="111">
        <f>'500 rader'!F33</f>
        <v>34</v>
      </c>
      <c r="G33" s="90">
        <f>'500 rader'!G33</f>
        <v>12</v>
      </c>
      <c r="H33" s="38">
        <f>'500 rader'!H33</f>
        <v>5184</v>
      </c>
      <c r="I33" s="42">
        <v>2000</v>
      </c>
      <c r="J33" s="79">
        <v>5336</v>
      </c>
      <c r="K33" s="79">
        <v>7564</v>
      </c>
      <c r="L33" s="79">
        <v>7146</v>
      </c>
      <c r="M33" s="81">
        <v>9152</v>
      </c>
      <c r="N33" s="79">
        <v>6298</v>
      </c>
      <c r="O33" s="79">
        <v>6184</v>
      </c>
      <c r="P33" s="79"/>
      <c r="Q33" s="81">
        <f>'500 rader'!Q33*4</f>
        <v>2520</v>
      </c>
      <c r="R33" s="81">
        <f>'500 rader'!R33*4</f>
        <v>7660</v>
      </c>
      <c r="S33" s="81">
        <f>'500 rader'!S33*4</f>
        <v>8140</v>
      </c>
      <c r="T33" s="81">
        <f>'500 rader'!T33*4</f>
        <v>9720</v>
      </c>
      <c r="U33" s="81">
        <f>'500 rader'!U33*4</f>
        <v>6360</v>
      </c>
      <c r="V33" s="81">
        <f>'500 rader'!V33*4</f>
        <v>6620</v>
      </c>
      <c r="W33" s="33"/>
      <c r="X33" s="82">
        <f>'500 rader'!X33</f>
        <v>5184</v>
      </c>
      <c r="Y33" s="33">
        <v>2000</v>
      </c>
      <c r="Z33" s="62">
        <v>10502</v>
      </c>
      <c r="AA33" s="62">
        <v>29426</v>
      </c>
      <c r="AB33" s="62">
        <v>33284</v>
      </c>
      <c r="AC33" s="62">
        <v>209268</v>
      </c>
      <c r="AD33" s="62">
        <v>37606</v>
      </c>
      <c r="AE33" s="62">
        <v>190734</v>
      </c>
      <c r="AF33" s="62"/>
      <c r="AG33" s="81">
        <f>'500 rader'!AG33*4</f>
        <v>17420</v>
      </c>
      <c r="AH33" s="81">
        <f>'500 rader'!AH33*4</f>
        <v>68320</v>
      </c>
      <c r="AI33" s="81">
        <f>'500 rader'!AI33*4</f>
        <v>111920</v>
      </c>
      <c r="AJ33" s="81">
        <f>'500 rader'!AJ33*4</f>
        <v>154160</v>
      </c>
      <c r="AK33" s="81">
        <f>'500 rader'!AK33*4</f>
        <v>206540</v>
      </c>
      <c r="AL33" s="81">
        <f>'500 rader'!AL33*4</f>
        <v>228140</v>
      </c>
    </row>
    <row r="34" spans="1:38" ht="15.75" customHeight="1" x14ac:dyDescent="0.25">
      <c r="A34" s="8"/>
      <c r="B34" s="38" t="s">
        <v>6</v>
      </c>
      <c r="C34" s="38" t="s">
        <v>20</v>
      </c>
      <c r="D34" s="40">
        <v>220</v>
      </c>
      <c r="E34" s="46">
        <v>374</v>
      </c>
      <c r="F34" s="111">
        <f>'500 rader'!F34</f>
        <v>14</v>
      </c>
      <c r="G34" s="90">
        <f>'500 rader'!G34</f>
        <v>13</v>
      </c>
      <c r="H34" s="38">
        <f>'500 rader'!H34</f>
        <v>5832</v>
      </c>
      <c r="I34" s="42">
        <v>2000</v>
      </c>
      <c r="J34" s="79">
        <v>220</v>
      </c>
      <c r="K34" s="79">
        <v>0</v>
      </c>
      <c r="L34" s="79">
        <v>0</v>
      </c>
      <c r="M34" s="81">
        <v>0</v>
      </c>
      <c r="N34" s="79">
        <v>0</v>
      </c>
      <c r="O34" s="79">
        <v>0</v>
      </c>
      <c r="P34" s="79"/>
      <c r="Q34" s="81">
        <f>'500 rader'!Q34*4</f>
        <v>880</v>
      </c>
      <c r="R34" s="81">
        <f>'500 rader'!R34*4</f>
        <v>0</v>
      </c>
      <c r="S34" s="81">
        <f>'500 rader'!S34*4</f>
        <v>0</v>
      </c>
      <c r="T34" s="81">
        <f>'500 rader'!T34*4</f>
        <v>0</v>
      </c>
      <c r="U34" s="81">
        <f>'500 rader'!U34*4</f>
        <v>0</v>
      </c>
      <c r="V34" s="81">
        <f>'500 rader'!V34*4</f>
        <v>0</v>
      </c>
      <c r="W34" s="33"/>
      <c r="X34" s="82">
        <f>'500 rader'!X34</f>
        <v>5832</v>
      </c>
      <c r="Y34" s="33">
        <v>2000</v>
      </c>
      <c r="Z34" s="79">
        <v>220</v>
      </c>
      <c r="AA34" s="79">
        <v>0</v>
      </c>
      <c r="AB34" s="79">
        <v>0</v>
      </c>
      <c r="AC34" s="81">
        <v>0</v>
      </c>
      <c r="AD34" s="79">
        <v>0</v>
      </c>
      <c r="AE34" s="79">
        <v>0</v>
      </c>
      <c r="AF34" s="79"/>
      <c r="AG34" s="81">
        <f>'500 rader'!AG34*4</f>
        <v>880</v>
      </c>
      <c r="AH34" s="81">
        <f>'500 rader'!AH34*4</f>
        <v>0</v>
      </c>
      <c r="AI34" s="81">
        <f>'500 rader'!AI34*4</f>
        <v>0</v>
      </c>
      <c r="AJ34" s="81">
        <f>'500 rader'!AJ34*4</f>
        <v>0</v>
      </c>
      <c r="AK34" s="81">
        <f>'500 rader'!AK34*4</f>
        <v>0</v>
      </c>
      <c r="AL34" s="81">
        <f>'500 rader'!AL34*4</f>
        <v>0</v>
      </c>
    </row>
    <row r="35" spans="1:38" ht="15.75" customHeight="1" x14ac:dyDescent="0.25">
      <c r="A35" s="8"/>
      <c r="B35" s="38" t="s">
        <v>7</v>
      </c>
      <c r="C35" s="38">
        <v>11</v>
      </c>
      <c r="D35" s="40">
        <v>1278370</v>
      </c>
      <c r="E35" s="46">
        <v>741108</v>
      </c>
      <c r="F35" s="111">
        <f>'500 rader'!F35</f>
        <v>36</v>
      </c>
      <c r="G35" s="90">
        <f>'500 rader'!G35</f>
        <v>8</v>
      </c>
      <c r="H35" s="38">
        <f>'500 rader'!H35</f>
        <v>7776</v>
      </c>
      <c r="I35" s="42">
        <v>2000</v>
      </c>
      <c r="J35" s="79">
        <v>0</v>
      </c>
      <c r="K35" s="79">
        <v>0</v>
      </c>
      <c r="L35" s="79">
        <v>0</v>
      </c>
      <c r="M35" s="81">
        <v>0</v>
      </c>
      <c r="N35" s="79">
        <v>0</v>
      </c>
      <c r="O35" s="79">
        <v>0</v>
      </c>
      <c r="P35" s="79"/>
      <c r="Q35" s="81">
        <f>'500 rader'!Q35*4</f>
        <v>0</v>
      </c>
      <c r="R35" s="81">
        <f>'500 rader'!R35*4</f>
        <v>0</v>
      </c>
      <c r="S35" s="81">
        <f>'500 rader'!S35*4</f>
        <v>0</v>
      </c>
      <c r="T35" s="81">
        <f>'500 rader'!T35*4</f>
        <v>0</v>
      </c>
      <c r="U35" s="81">
        <f>'500 rader'!U35*4</f>
        <v>0</v>
      </c>
      <c r="V35" s="81">
        <f>'500 rader'!V35*4</f>
        <v>0</v>
      </c>
      <c r="W35" s="33"/>
      <c r="X35" s="82">
        <f>'500 rader'!X35</f>
        <v>6912</v>
      </c>
      <c r="Y35" s="33">
        <v>2000</v>
      </c>
      <c r="Z35" s="62">
        <v>24886</v>
      </c>
      <c r="AA35" s="62">
        <v>25244</v>
      </c>
      <c r="AB35" s="62">
        <v>28172</v>
      </c>
      <c r="AC35" s="62">
        <v>28439</v>
      </c>
      <c r="AD35" s="62">
        <v>44488</v>
      </c>
      <c r="AE35" s="62">
        <v>42561</v>
      </c>
      <c r="AF35" s="62"/>
      <c r="AG35" s="81">
        <f>'500 rader'!AG35*4</f>
        <v>119400</v>
      </c>
      <c r="AH35" s="81">
        <f>'500 rader'!AH35*4</f>
        <v>142620</v>
      </c>
      <c r="AI35" s="81">
        <f>'500 rader'!AI35*4</f>
        <v>172160</v>
      </c>
      <c r="AJ35" s="81">
        <f>'500 rader'!AJ35*4</f>
        <v>210920</v>
      </c>
      <c r="AK35" s="81">
        <f>'500 rader'!AK35*4</f>
        <v>265640</v>
      </c>
      <c r="AL35" s="81">
        <f>'500 rader'!AL35*4</f>
        <v>310380</v>
      </c>
    </row>
    <row r="36" spans="1:38" ht="15.75" customHeight="1" x14ac:dyDescent="0.25">
      <c r="A36" s="8"/>
      <c r="B36" s="38" t="s">
        <v>5</v>
      </c>
      <c r="C36" s="38" t="s">
        <v>19</v>
      </c>
      <c r="D36" s="40">
        <v>1226759</v>
      </c>
      <c r="E36" s="46">
        <v>2175092</v>
      </c>
      <c r="F36" s="111">
        <f>'500 rader'!F36</f>
        <v>34</v>
      </c>
      <c r="G36" s="90">
        <f>'500 rader'!G36</f>
        <v>12</v>
      </c>
      <c r="H36" s="38">
        <f>'500 rader'!H36</f>
        <v>5184</v>
      </c>
      <c r="I36" s="42">
        <v>2000</v>
      </c>
      <c r="J36" s="79">
        <v>11702</v>
      </c>
      <c r="K36" s="79">
        <v>12772</v>
      </c>
      <c r="L36" s="79">
        <v>10810</v>
      </c>
      <c r="M36" s="81">
        <v>31493</v>
      </c>
      <c r="N36" s="79">
        <v>47918</v>
      </c>
      <c r="O36" s="79">
        <v>30133</v>
      </c>
      <c r="P36" s="79"/>
      <c r="Q36" s="81">
        <f>'500 rader'!Q36*4</f>
        <v>10580</v>
      </c>
      <c r="R36" s="81">
        <f>'500 rader'!R36*4</f>
        <v>13840</v>
      </c>
      <c r="S36" s="81">
        <f>'500 rader'!S36*4</f>
        <v>16740</v>
      </c>
      <c r="T36" s="81">
        <f>'500 rader'!T36*4</f>
        <v>20460</v>
      </c>
      <c r="U36" s="81">
        <f>'500 rader'!U36*4</f>
        <v>24180</v>
      </c>
      <c r="V36" s="81">
        <f>'500 rader'!V36*4</f>
        <v>27340</v>
      </c>
      <c r="W36" s="33"/>
      <c r="X36" s="82">
        <f>'500 rader'!X36</f>
        <v>5184</v>
      </c>
      <c r="Y36" s="33">
        <v>2000</v>
      </c>
      <c r="Z36" s="62">
        <v>40609</v>
      </c>
      <c r="AA36" s="62">
        <v>1362308</v>
      </c>
      <c r="AB36" s="62">
        <v>111103</v>
      </c>
      <c r="AC36" s="62">
        <v>158150</v>
      </c>
      <c r="AD36" s="62">
        <v>131876</v>
      </c>
      <c r="AE36" s="62">
        <v>122763</v>
      </c>
      <c r="AF36" s="62"/>
      <c r="AG36" s="81">
        <f>'500 rader'!AG36*4</f>
        <v>158640</v>
      </c>
      <c r="AH36" s="81">
        <f>'500 rader'!AH36*4</f>
        <v>212900</v>
      </c>
      <c r="AI36" s="81">
        <f>'500 rader'!AI36*4</f>
        <v>257280</v>
      </c>
      <c r="AJ36" s="81">
        <f>'500 rader'!AJ36*4</f>
        <v>315120</v>
      </c>
      <c r="AK36" s="81">
        <f>'500 rader'!AK36*4</f>
        <v>401840</v>
      </c>
      <c r="AL36" s="81">
        <f>'500 rader'!AL36*4</f>
        <v>478220</v>
      </c>
    </row>
    <row r="37" spans="1:38" ht="15.75" customHeight="1" x14ac:dyDescent="0.25">
      <c r="A37" s="8"/>
      <c r="B37" s="38" t="s">
        <v>4</v>
      </c>
      <c r="C37" s="38">
        <v>12</v>
      </c>
      <c r="D37" s="40">
        <v>1188043</v>
      </c>
      <c r="E37" s="46">
        <v>1055897</v>
      </c>
      <c r="F37" s="111">
        <f>'500 rader'!F37</f>
        <v>38</v>
      </c>
      <c r="G37" s="90">
        <f>'500 rader'!G37</f>
        <v>12</v>
      </c>
      <c r="H37" s="38">
        <f>'500 rader'!H37</f>
        <v>9216</v>
      </c>
      <c r="I37" s="42">
        <v>2000</v>
      </c>
      <c r="J37" s="79">
        <v>6062</v>
      </c>
      <c r="K37" s="79">
        <v>6570</v>
      </c>
      <c r="L37" s="79">
        <v>3958</v>
      </c>
      <c r="M37" s="81">
        <v>7408</v>
      </c>
      <c r="N37" s="79">
        <v>6218</v>
      </c>
      <c r="O37" s="79">
        <v>19348</v>
      </c>
      <c r="P37" s="79"/>
      <c r="Q37" s="81">
        <f>'500 rader'!Q37*4</f>
        <v>7820</v>
      </c>
      <c r="R37" s="81">
        <f>'500 rader'!R37*4</f>
        <v>8180</v>
      </c>
      <c r="S37" s="81">
        <f>'500 rader'!S37*4</f>
        <v>8740</v>
      </c>
      <c r="T37" s="81">
        <f>'500 rader'!T37*4</f>
        <v>9360</v>
      </c>
      <c r="U37" s="81">
        <f>'500 rader'!U37*4</f>
        <v>10580</v>
      </c>
      <c r="V37" s="81">
        <f>'500 rader'!V37*4</f>
        <v>10840</v>
      </c>
      <c r="W37" s="33"/>
      <c r="X37" s="82">
        <f>'500 rader'!X37</f>
        <v>9216</v>
      </c>
      <c r="Y37" s="33">
        <v>2000</v>
      </c>
      <c r="Z37" s="62">
        <v>60206</v>
      </c>
      <c r="AA37" s="62">
        <v>60888</v>
      </c>
      <c r="AB37" s="62">
        <v>37338</v>
      </c>
      <c r="AC37" s="62">
        <v>33148</v>
      </c>
      <c r="AD37" s="62">
        <v>37182</v>
      </c>
      <c r="AE37" s="62">
        <v>38488</v>
      </c>
      <c r="AF37" s="62"/>
      <c r="AG37" s="81">
        <f>'500 rader'!AG37*4</f>
        <v>139900</v>
      </c>
      <c r="AH37" s="81">
        <f>'500 rader'!AH37*4</f>
        <v>146140</v>
      </c>
      <c r="AI37" s="81">
        <f>'500 rader'!AI37*4</f>
        <v>160000</v>
      </c>
      <c r="AJ37" s="81">
        <f>'500 rader'!AJ37*4</f>
        <v>179280</v>
      </c>
      <c r="AK37" s="81">
        <f>'500 rader'!AK37*4</f>
        <v>209500</v>
      </c>
      <c r="AL37" s="81">
        <f>'500 rader'!AL37*4</f>
        <v>231800</v>
      </c>
    </row>
    <row r="38" spans="1:38" ht="15.75" customHeight="1" x14ac:dyDescent="0.25">
      <c r="A38" s="8"/>
      <c r="B38" s="38" t="s">
        <v>5</v>
      </c>
      <c r="C38" s="38" t="s">
        <v>18</v>
      </c>
      <c r="D38" s="40">
        <v>41265</v>
      </c>
      <c r="E38" s="46">
        <v>32895</v>
      </c>
      <c r="F38" s="111">
        <f>'500 rader'!F38</f>
        <v>35</v>
      </c>
      <c r="G38" s="90">
        <f>'500 rader'!G38</f>
        <v>11</v>
      </c>
      <c r="H38" s="38">
        <f>'500 rader'!H38</f>
        <v>5184</v>
      </c>
      <c r="I38" s="42">
        <v>2000</v>
      </c>
      <c r="J38" s="79">
        <v>488</v>
      </c>
      <c r="K38" s="79">
        <v>216</v>
      </c>
      <c r="L38" s="79">
        <v>199</v>
      </c>
      <c r="M38" s="81">
        <v>126</v>
      </c>
      <c r="N38" s="79">
        <v>36</v>
      </c>
      <c r="O38" s="79">
        <v>36</v>
      </c>
      <c r="P38" s="79"/>
      <c r="Q38" s="81">
        <f>'500 rader'!Q38*4</f>
        <v>780</v>
      </c>
      <c r="R38" s="81">
        <f>'500 rader'!R38*4</f>
        <v>340</v>
      </c>
      <c r="S38" s="81">
        <f>'500 rader'!S38*4</f>
        <v>280</v>
      </c>
      <c r="T38" s="81">
        <f>'500 rader'!T38*4</f>
        <v>140</v>
      </c>
      <c r="U38" s="81">
        <f>'500 rader'!U38*4</f>
        <v>60</v>
      </c>
      <c r="V38" s="81">
        <f>'500 rader'!V38*4</f>
        <v>60</v>
      </c>
      <c r="W38" s="33"/>
      <c r="X38" s="82">
        <f>'500 rader'!X38</f>
        <v>6912</v>
      </c>
      <c r="Y38" s="33">
        <v>2000</v>
      </c>
      <c r="Z38" s="62">
        <v>49640</v>
      </c>
      <c r="AA38" s="62">
        <v>50704</v>
      </c>
      <c r="AB38" s="62">
        <v>12079</v>
      </c>
      <c r="AC38" s="62">
        <v>5968</v>
      </c>
      <c r="AD38" s="62">
        <v>2874</v>
      </c>
      <c r="AE38" s="62">
        <v>3884</v>
      </c>
      <c r="AF38" s="62"/>
      <c r="AG38" s="81">
        <f>'500 rader'!AG38*4</f>
        <v>25260</v>
      </c>
      <c r="AH38" s="81">
        <f>'500 rader'!AH38*4</f>
        <v>30580</v>
      </c>
      <c r="AI38" s="81">
        <f>'500 rader'!AI38*4</f>
        <v>66860</v>
      </c>
      <c r="AJ38" s="81">
        <f>'500 rader'!AJ38*4</f>
        <v>5900</v>
      </c>
      <c r="AK38" s="81">
        <f>'500 rader'!AK38*4</f>
        <v>3360</v>
      </c>
      <c r="AL38" s="81">
        <f>'500 rader'!AL38*4</f>
        <v>3600</v>
      </c>
    </row>
    <row r="39" spans="1:38" ht="15.75" customHeight="1" x14ac:dyDescent="0.25">
      <c r="A39" s="8"/>
      <c r="B39" s="38" t="s">
        <v>6</v>
      </c>
      <c r="C39" s="38" t="s">
        <v>16</v>
      </c>
      <c r="D39" s="40">
        <v>42971</v>
      </c>
      <c r="E39" s="46">
        <v>83770</v>
      </c>
      <c r="F39" s="111">
        <f>'500 rader'!F39</f>
        <v>34</v>
      </c>
      <c r="G39" s="90">
        <f>'500 rader'!G39</f>
        <v>11</v>
      </c>
      <c r="H39" s="38">
        <f>'500 rader'!H39</f>
        <v>6912</v>
      </c>
      <c r="I39" s="42">
        <v>2000</v>
      </c>
      <c r="J39" s="79">
        <v>482</v>
      </c>
      <c r="K39" s="79">
        <v>439</v>
      </c>
      <c r="L39" s="79">
        <v>332</v>
      </c>
      <c r="M39" s="81">
        <v>282</v>
      </c>
      <c r="N39" s="79">
        <v>100</v>
      </c>
      <c r="O39" s="79">
        <v>100</v>
      </c>
      <c r="P39" s="79"/>
      <c r="Q39" s="81">
        <f>'500 rader'!Q39*4</f>
        <v>600</v>
      </c>
      <c r="R39" s="81">
        <f>'500 rader'!R39*4</f>
        <v>540</v>
      </c>
      <c r="S39" s="81">
        <f>'500 rader'!S39*4</f>
        <v>380</v>
      </c>
      <c r="T39" s="81">
        <f>'500 rader'!T39*4</f>
        <v>340</v>
      </c>
      <c r="U39" s="81">
        <f>'500 rader'!U39*4</f>
        <v>180</v>
      </c>
      <c r="V39" s="81">
        <f>'500 rader'!V39*4</f>
        <v>140</v>
      </c>
      <c r="W39" s="33"/>
      <c r="X39" s="82">
        <f>'500 rader'!X39</f>
        <v>9216</v>
      </c>
      <c r="Y39" s="33">
        <v>2000</v>
      </c>
      <c r="Z39" s="62">
        <v>13441</v>
      </c>
      <c r="AA39" s="62">
        <v>12703</v>
      </c>
      <c r="AB39" s="62">
        <v>11019</v>
      </c>
      <c r="AC39" s="62">
        <v>59231</v>
      </c>
      <c r="AD39" s="62">
        <v>8310</v>
      </c>
      <c r="AE39" s="62">
        <v>5299</v>
      </c>
      <c r="AF39" s="62"/>
      <c r="AG39" s="81">
        <f>'500 rader'!AG39*4</f>
        <v>19880</v>
      </c>
      <c r="AH39" s="81">
        <f>'500 rader'!AH39*4</f>
        <v>26880</v>
      </c>
      <c r="AI39" s="81">
        <f>'500 rader'!AI39*4</f>
        <v>30580</v>
      </c>
      <c r="AJ39" s="81">
        <f>'500 rader'!AJ39*4</f>
        <v>39060</v>
      </c>
      <c r="AK39" s="81">
        <f>'500 rader'!AK39*4</f>
        <v>8420</v>
      </c>
      <c r="AL39" s="81">
        <f>'500 rader'!AL39*4</f>
        <v>7700</v>
      </c>
    </row>
    <row r="40" spans="1:38" ht="15.75" customHeight="1" x14ac:dyDescent="0.25">
      <c r="A40" s="8"/>
      <c r="B40" s="38" t="s">
        <v>4</v>
      </c>
      <c r="C40" s="38">
        <v>13</v>
      </c>
      <c r="D40" s="40">
        <v>60416</v>
      </c>
      <c r="E40" s="46">
        <v>37292</v>
      </c>
      <c r="F40" s="111">
        <f>'500 rader'!F40</f>
        <v>29</v>
      </c>
      <c r="G40" s="90">
        <f>'500 rader'!G40</f>
        <v>13</v>
      </c>
      <c r="H40" s="38">
        <f>'500 rader'!H40</f>
        <v>5184</v>
      </c>
      <c r="I40" s="42">
        <v>2000</v>
      </c>
      <c r="J40" s="79">
        <v>4640</v>
      </c>
      <c r="K40" s="79">
        <v>66536</v>
      </c>
      <c r="L40" s="79">
        <v>65478</v>
      </c>
      <c r="M40" s="81">
        <v>3912</v>
      </c>
      <c r="N40" s="79">
        <v>3810</v>
      </c>
      <c r="O40" s="79">
        <v>1442</v>
      </c>
      <c r="P40" s="79"/>
      <c r="Q40" s="81">
        <f>'500 rader'!Q40*4</f>
        <v>33380</v>
      </c>
      <c r="R40" s="81">
        <f>'500 rader'!R40*4</f>
        <v>45440</v>
      </c>
      <c r="S40" s="81">
        <f>'500 rader'!S40*4</f>
        <v>59680</v>
      </c>
      <c r="T40" s="81">
        <f>'500 rader'!T40*4</f>
        <v>4220</v>
      </c>
      <c r="U40" s="81">
        <f>'500 rader'!U40*4</f>
        <v>3580</v>
      </c>
      <c r="V40" s="81">
        <f>'500 rader'!V40*4</f>
        <v>2020</v>
      </c>
      <c r="W40" s="33"/>
      <c r="X40" s="82">
        <f>'500 rader'!X40</f>
        <v>5184</v>
      </c>
      <c r="Y40" s="33">
        <v>2000</v>
      </c>
      <c r="Z40" s="62">
        <v>64770</v>
      </c>
      <c r="AA40" s="62">
        <v>5450</v>
      </c>
      <c r="AB40" s="62">
        <v>64682</v>
      </c>
      <c r="AC40" s="62">
        <v>3742</v>
      </c>
      <c r="AD40" s="62">
        <v>3708</v>
      </c>
      <c r="AE40" s="62">
        <v>2422</v>
      </c>
      <c r="AF40" s="62"/>
      <c r="AG40" s="81">
        <f>'500 rader'!AG40*4</f>
        <v>33380</v>
      </c>
      <c r="AH40" s="81">
        <f>'500 rader'!AH40*4</f>
        <v>45440</v>
      </c>
      <c r="AI40" s="81">
        <f>'500 rader'!AI40*4</f>
        <v>59680</v>
      </c>
      <c r="AJ40" s="81">
        <f>'500 rader'!AJ40*4</f>
        <v>4220</v>
      </c>
      <c r="AK40" s="81">
        <f>'500 rader'!AK40*4</f>
        <v>3580</v>
      </c>
      <c r="AL40" s="81">
        <f>'500 rader'!AL40*4</f>
        <v>2020</v>
      </c>
    </row>
    <row r="41" spans="1:38" ht="15.75" customHeight="1" x14ac:dyDescent="0.25">
      <c r="A41" s="8"/>
      <c r="B41" s="38" t="s">
        <v>5</v>
      </c>
      <c r="C41" s="38" t="s">
        <v>17</v>
      </c>
      <c r="D41" s="40">
        <v>6627</v>
      </c>
      <c r="E41" s="46">
        <v>9200</v>
      </c>
      <c r="F41" s="111">
        <f>'500 rader'!F41</f>
        <v>23</v>
      </c>
      <c r="G41" s="90">
        <f>'500 rader'!G41</f>
        <v>13</v>
      </c>
      <c r="H41" s="38">
        <f>'500 rader'!H41</f>
        <v>5184</v>
      </c>
      <c r="I41" s="42">
        <v>2000</v>
      </c>
      <c r="J41" s="79">
        <v>8926</v>
      </c>
      <c r="K41" s="79">
        <v>1254</v>
      </c>
      <c r="L41" s="79">
        <v>627</v>
      </c>
      <c r="M41" s="81">
        <v>209</v>
      </c>
      <c r="N41" s="79">
        <v>209</v>
      </c>
      <c r="O41" s="79">
        <v>0</v>
      </c>
      <c r="P41" s="79"/>
      <c r="Q41" s="81">
        <f>'500 rader'!Q41*4</f>
        <v>10020</v>
      </c>
      <c r="R41" s="81">
        <f>'500 rader'!R41*4</f>
        <v>1600</v>
      </c>
      <c r="S41" s="81">
        <f>'500 rader'!S41*4</f>
        <v>1020</v>
      </c>
      <c r="T41" s="81">
        <f>'500 rader'!T41*4</f>
        <v>180</v>
      </c>
      <c r="U41" s="81">
        <f>'500 rader'!U41*4</f>
        <v>280</v>
      </c>
      <c r="V41" s="81">
        <f>'500 rader'!V41*4</f>
        <v>0</v>
      </c>
      <c r="W41" s="33"/>
      <c r="X41" s="82">
        <f>'500 rader'!X41</f>
        <v>5184</v>
      </c>
      <c r="Y41" s="33">
        <v>2000</v>
      </c>
      <c r="Z41" s="62">
        <v>8717</v>
      </c>
      <c r="AA41" s="62">
        <v>1463</v>
      </c>
      <c r="AB41" s="62">
        <v>627</v>
      </c>
      <c r="AC41" s="62">
        <v>0</v>
      </c>
      <c r="AD41" s="62">
        <v>209</v>
      </c>
      <c r="AE41" s="62">
        <v>0</v>
      </c>
      <c r="AF41" s="62"/>
      <c r="AG41" s="81">
        <f>'500 rader'!AG41*4</f>
        <v>10020</v>
      </c>
      <c r="AH41" s="81">
        <f>'500 rader'!AH41*4</f>
        <v>1600</v>
      </c>
      <c r="AI41" s="81">
        <f>'500 rader'!AI41*4</f>
        <v>1020</v>
      </c>
      <c r="AJ41" s="81">
        <f>'500 rader'!AJ41*4</f>
        <v>180</v>
      </c>
      <c r="AK41" s="81">
        <f>'500 rader'!AK41*4</f>
        <v>280</v>
      </c>
      <c r="AL41" s="81">
        <f>'500 rader'!AL41*4</f>
        <v>0</v>
      </c>
    </row>
    <row r="42" spans="1:38" ht="15.75" customHeight="1" x14ac:dyDescent="0.25">
      <c r="A42" s="8"/>
      <c r="B42" s="38" t="s">
        <v>6</v>
      </c>
      <c r="C42" s="38" t="s">
        <v>15</v>
      </c>
      <c r="D42" s="40">
        <v>170947</v>
      </c>
      <c r="E42" s="46">
        <v>138081</v>
      </c>
      <c r="F42" s="111">
        <f>'500 rader'!F42</f>
        <v>39</v>
      </c>
      <c r="G42" s="90">
        <f>'500 rader'!G42</f>
        <v>12</v>
      </c>
      <c r="H42" s="38">
        <f>'500 rader'!H42</f>
        <v>7776</v>
      </c>
      <c r="I42" s="42">
        <v>2000</v>
      </c>
      <c r="J42" s="79">
        <v>4352</v>
      </c>
      <c r="K42" s="79">
        <v>3740</v>
      </c>
      <c r="L42" s="79">
        <v>975</v>
      </c>
      <c r="M42" s="81">
        <v>678</v>
      </c>
      <c r="N42" s="79">
        <v>705</v>
      </c>
      <c r="O42" s="79">
        <v>678</v>
      </c>
      <c r="P42" s="79"/>
      <c r="Q42" s="81">
        <f>'500 rader'!Q42*4</f>
        <v>3840</v>
      </c>
      <c r="R42" s="81">
        <f>'500 rader'!R42*4</f>
        <v>5340</v>
      </c>
      <c r="S42" s="81">
        <f>'500 rader'!S42*4</f>
        <v>1280</v>
      </c>
      <c r="T42" s="81">
        <f>'500 rader'!T42*4</f>
        <v>820</v>
      </c>
      <c r="U42" s="81">
        <f>'500 rader'!U42*4</f>
        <v>640</v>
      </c>
      <c r="V42" s="81">
        <f>'500 rader'!V42*4</f>
        <v>560</v>
      </c>
      <c r="W42" s="33"/>
      <c r="X42" s="82">
        <f>'500 rader'!X42</f>
        <v>6912</v>
      </c>
      <c r="Y42" s="33">
        <v>2000</v>
      </c>
      <c r="Z42" s="62">
        <v>14294</v>
      </c>
      <c r="AA42" s="62">
        <v>18294</v>
      </c>
      <c r="AB42" s="62">
        <v>16711</v>
      </c>
      <c r="AC42" s="62">
        <v>20663</v>
      </c>
      <c r="AD42" s="62">
        <v>186491</v>
      </c>
      <c r="AE42" s="62">
        <v>188422</v>
      </c>
      <c r="AF42" s="62"/>
      <c r="AG42" s="81">
        <f>'500 rader'!AG42*4</f>
        <v>31760</v>
      </c>
      <c r="AH42" s="81">
        <f>'500 rader'!AH42*4</f>
        <v>76360</v>
      </c>
      <c r="AI42" s="81">
        <f>'500 rader'!AI42*4</f>
        <v>110560</v>
      </c>
      <c r="AJ42" s="81">
        <f>'500 rader'!AJ42*4</f>
        <v>144900</v>
      </c>
      <c r="AK42" s="81">
        <f>'500 rader'!AK42*4</f>
        <v>204100</v>
      </c>
      <c r="AL42" s="81">
        <f>'500 rader'!AL42*4</f>
        <v>237080</v>
      </c>
    </row>
    <row r="43" spans="1:38" ht="15.75" customHeight="1" x14ac:dyDescent="0.25">
      <c r="A43" s="8"/>
      <c r="B43" s="38" t="s">
        <v>4</v>
      </c>
      <c r="C43" s="38">
        <v>14</v>
      </c>
      <c r="D43" s="40">
        <v>909090</v>
      </c>
      <c r="E43" s="46">
        <v>585034</v>
      </c>
      <c r="F43" s="111">
        <f>'500 rader'!F43</f>
        <v>39</v>
      </c>
      <c r="G43" s="90">
        <f>'500 rader'!G43</f>
        <v>8</v>
      </c>
      <c r="H43" s="38">
        <f>'500 rader'!H43</f>
        <v>6912</v>
      </c>
      <c r="I43" s="42">
        <v>2000</v>
      </c>
      <c r="J43" s="79">
        <v>0</v>
      </c>
      <c r="K43" s="79">
        <v>0</v>
      </c>
      <c r="L43" s="79">
        <v>0</v>
      </c>
      <c r="M43" s="81">
        <v>0</v>
      </c>
      <c r="N43" s="79">
        <v>0</v>
      </c>
      <c r="O43" s="79">
        <v>0</v>
      </c>
      <c r="P43" s="79"/>
      <c r="Q43" s="81">
        <f>'500 rader'!Q43*4</f>
        <v>0</v>
      </c>
      <c r="R43" s="81">
        <f>'500 rader'!R43*4</f>
        <v>0</v>
      </c>
      <c r="S43" s="81">
        <f>'500 rader'!S43*4</f>
        <v>0</v>
      </c>
      <c r="T43" s="81">
        <f>'500 rader'!T43*4</f>
        <v>0</v>
      </c>
      <c r="U43" s="81">
        <f>'500 rader'!U43*4</f>
        <v>0</v>
      </c>
      <c r="V43" s="81">
        <f>'500 rader'!V43*4</f>
        <v>0</v>
      </c>
      <c r="W43" s="33"/>
      <c r="X43" s="82">
        <f>'500 rader'!X43</f>
        <v>9216</v>
      </c>
      <c r="Y43" s="33">
        <v>2000</v>
      </c>
      <c r="Z43" s="62">
        <v>21932</v>
      </c>
      <c r="AA43" s="62">
        <v>8851</v>
      </c>
      <c r="AB43" s="62">
        <v>21575</v>
      </c>
      <c r="AC43" s="62">
        <v>16806</v>
      </c>
      <c r="AD43" s="62">
        <v>24978</v>
      </c>
      <c r="AE43" s="62">
        <v>52409</v>
      </c>
      <c r="AF43" s="62"/>
      <c r="AG43" s="81">
        <f>'500 rader'!AG43*4</f>
        <v>74980</v>
      </c>
      <c r="AH43" s="81">
        <f>'500 rader'!AH43*4</f>
        <v>77600</v>
      </c>
      <c r="AI43" s="81">
        <f>'500 rader'!AI43*4</f>
        <v>84560</v>
      </c>
      <c r="AJ43" s="81">
        <f>'500 rader'!AJ43*4</f>
        <v>93480</v>
      </c>
      <c r="AK43" s="81">
        <f>'500 rader'!AK43*4</f>
        <v>109720</v>
      </c>
      <c r="AL43" s="81">
        <f>'500 rader'!AL43*4</f>
        <v>120140</v>
      </c>
    </row>
    <row r="44" spans="1:38" ht="15.75" customHeight="1" x14ac:dyDescent="0.25">
      <c r="A44" s="8"/>
      <c r="B44" s="38" t="s">
        <v>5</v>
      </c>
      <c r="C44" s="38" t="s">
        <v>14</v>
      </c>
      <c r="D44" s="40">
        <v>2399911</v>
      </c>
      <c r="E44" s="46">
        <v>2182336</v>
      </c>
      <c r="F44" s="111">
        <f>'500 rader'!F44</f>
        <v>37</v>
      </c>
      <c r="G44" s="90">
        <f>'500 rader'!G44</f>
        <v>9</v>
      </c>
      <c r="H44" s="38">
        <f>'500 rader'!H44</f>
        <v>6912</v>
      </c>
      <c r="I44" s="42">
        <v>2000</v>
      </c>
      <c r="J44" s="79">
        <v>0</v>
      </c>
      <c r="K44" s="79">
        <v>0</v>
      </c>
      <c r="L44" s="79">
        <v>0</v>
      </c>
      <c r="M44" s="81">
        <v>0</v>
      </c>
      <c r="N44" s="79">
        <v>0</v>
      </c>
      <c r="O44" s="79">
        <v>0</v>
      </c>
      <c r="P44" s="79"/>
      <c r="Q44" s="81">
        <f>'500 rader'!Q44*4</f>
        <v>0</v>
      </c>
      <c r="R44" s="81">
        <f>'500 rader'!R44*4</f>
        <v>0</v>
      </c>
      <c r="S44" s="81">
        <f>'500 rader'!S44*4</f>
        <v>0</v>
      </c>
      <c r="T44" s="81">
        <f>'500 rader'!T44*4</f>
        <v>0</v>
      </c>
      <c r="U44" s="81">
        <f>'500 rader'!U44*4</f>
        <v>0</v>
      </c>
      <c r="V44" s="81">
        <f>'500 rader'!V44*4</f>
        <v>0</v>
      </c>
      <c r="W44" s="33"/>
      <c r="X44" s="82">
        <f>'500 rader'!X44</f>
        <v>9216</v>
      </c>
      <c r="Y44" s="33">
        <v>2000</v>
      </c>
      <c r="Z44" s="62">
        <v>23814</v>
      </c>
      <c r="AA44" s="62">
        <v>47580</v>
      </c>
      <c r="AB44" s="62">
        <v>98456</v>
      </c>
      <c r="AC44" s="62">
        <v>72056</v>
      </c>
      <c r="AD44" s="62">
        <v>70836</v>
      </c>
      <c r="AE44" s="62">
        <v>71304</v>
      </c>
      <c r="AF44" s="62"/>
      <c r="AG44" s="81">
        <f>'500 rader'!AG44*4</f>
        <v>182520</v>
      </c>
      <c r="AH44" s="81">
        <f>'500 rader'!AH44*4</f>
        <v>192160</v>
      </c>
      <c r="AI44" s="81">
        <f>'500 rader'!AI44*4</f>
        <v>211360</v>
      </c>
      <c r="AJ44" s="81">
        <f>'500 rader'!AJ44*4</f>
        <v>233960</v>
      </c>
      <c r="AK44" s="81">
        <f>'500 rader'!AK44*4</f>
        <v>270780</v>
      </c>
      <c r="AL44" s="81">
        <f>'500 rader'!AL44*4</f>
        <v>292060</v>
      </c>
    </row>
    <row r="45" spans="1:38" ht="15.75" customHeight="1" x14ac:dyDescent="0.25">
      <c r="A45" s="8"/>
      <c r="B45" s="38" t="s">
        <v>5</v>
      </c>
      <c r="C45" s="38" t="s">
        <v>13</v>
      </c>
      <c r="D45" s="40">
        <v>7464</v>
      </c>
      <c r="E45" s="46">
        <v>7503</v>
      </c>
      <c r="F45" s="111">
        <f>'500 rader'!F45</f>
        <v>28</v>
      </c>
      <c r="G45" s="90">
        <f>'500 rader'!G45</f>
        <v>11</v>
      </c>
      <c r="H45" s="38">
        <f>'500 rader'!H45</f>
        <v>7776</v>
      </c>
      <c r="I45" s="42">
        <v>2000</v>
      </c>
      <c r="J45" s="79">
        <v>0</v>
      </c>
      <c r="K45" s="79">
        <v>0</v>
      </c>
      <c r="L45" s="79">
        <v>0</v>
      </c>
      <c r="M45" s="81">
        <v>0</v>
      </c>
      <c r="N45" s="79">
        <v>0</v>
      </c>
      <c r="O45" s="79">
        <v>0</v>
      </c>
      <c r="P45" s="79"/>
      <c r="Q45" s="81">
        <f>'500 rader'!Q45*4</f>
        <v>0</v>
      </c>
      <c r="R45" s="81">
        <f>'500 rader'!R45*4</f>
        <v>0</v>
      </c>
      <c r="S45" s="81">
        <f>'500 rader'!S45*4</f>
        <v>0</v>
      </c>
      <c r="T45" s="81">
        <f>'500 rader'!T45*4</f>
        <v>0</v>
      </c>
      <c r="U45" s="81">
        <f>'500 rader'!U45*4</f>
        <v>0</v>
      </c>
      <c r="V45" s="81">
        <f>'500 rader'!V45*4</f>
        <v>0</v>
      </c>
      <c r="W45" s="33"/>
      <c r="X45" s="82">
        <v>7776</v>
      </c>
      <c r="Y45" s="33">
        <v>2000</v>
      </c>
      <c r="Z45" s="62">
        <v>9752</v>
      </c>
      <c r="AA45" s="62">
        <v>2080</v>
      </c>
      <c r="AB45" s="62">
        <v>624</v>
      </c>
      <c r="AC45" s="62">
        <v>416</v>
      </c>
      <c r="AD45" s="62">
        <v>0</v>
      </c>
      <c r="AE45" s="62">
        <v>0</v>
      </c>
      <c r="AF45" s="62"/>
      <c r="AG45" s="81">
        <f>'500 rader'!AG45*4</f>
        <v>6780</v>
      </c>
      <c r="AH45" s="81">
        <f>'500 rader'!AH45*4</f>
        <v>460</v>
      </c>
      <c r="AI45" s="81">
        <f>'500 rader'!AI45*4</f>
        <v>760</v>
      </c>
      <c r="AJ45" s="81">
        <f>'500 rader'!AJ45*4</f>
        <v>360</v>
      </c>
      <c r="AK45" s="81">
        <f>'500 rader'!AK45*4</f>
        <v>0</v>
      </c>
      <c r="AL45" s="81">
        <f>'500 rader'!AL45*4</f>
        <v>0</v>
      </c>
    </row>
    <row r="46" spans="1:38" ht="15.75" customHeight="1" x14ac:dyDescent="0.25">
      <c r="A46" s="8"/>
      <c r="B46" s="38" t="s">
        <v>7</v>
      </c>
      <c r="C46" s="38">
        <v>15</v>
      </c>
      <c r="D46" s="40">
        <v>10000000</v>
      </c>
      <c r="E46" s="46">
        <v>16868796</v>
      </c>
      <c r="F46" s="111">
        <f>'500 rader'!F46</f>
        <v>38</v>
      </c>
      <c r="G46" s="90">
        <f>'500 rader'!G46</f>
        <v>10</v>
      </c>
      <c r="H46" s="38">
        <f>'500 rader'!H46</f>
        <v>5184</v>
      </c>
      <c r="I46" s="42">
        <v>2000</v>
      </c>
      <c r="J46" s="79">
        <v>0</v>
      </c>
      <c r="K46" s="79">
        <v>0</v>
      </c>
      <c r="L46" s="79">
        <v>0</v>
      </c>
      <c r="M46" s="79">
        <v>629</v>
      </c>
      <c r="N46" s="79">
        <v>629</v>
      </c>
      <c r="O46" s="79">
        <v>629</v>
      </c>
      <c r="P46" s="79"/>
      <c r="Q46" s="81">
        <f>'500 rader'!Q46*4</f>
        <v>60</v>
      </c>
      <c r="R46" s="81">
        <f>'500 rader'!R46*4</f>
        <v>120</v>
      </c>
      <c r="S46" s="81">
        <f>'500 rader'!S46*4</f>
        <v>160</v>
      </c>
      <c r="T46" s="81">
        <f>'500 rader'!T46*4</f>
        <v>220</v>
      </c>
      <c r="U46" s="81">
        <f>'500 rader'!U46*4</f>
        <v>260</v>
      </c>
      <c r="V46" s="81">
        <f>'500 rader'!V46*4</f>
        <v>420</v>
      </c>
      <c r="W46" s="33"/>
      <c r="X46" s="82">
        <f>'500 rader'!X46</f>
        <v>9216</v>
      </c>
      <c r="Y46" s="33">
        <v>2000</v>
      </c>
      <c r="Z46" s="62">
        <v>28407</v>
      </c>
      <c r="AA46" s="62">
        <v>30991</v>
      </c>
      <c r="AB46" s="62">
        <v>81470</v>
      </c>
      <c r="AC46" s="62">
        <v>36686</v>
      </c>
      <c r="AD46" s="62">
        <v>51153</v>
      </c>
      <c r="AE46" s="62">
        <v>65093</v>
      </c>
      <c r="AF46" s="62"/>
      <c r="AG46" s="81">
        <f>'500 rader'!AG46*4</f>
        <v>83860</v>
      </c>
      <c r="AH46" s="81">
        <f>'500 rader'!AH46*4</f>
        <v>121240</v>
      </c>
      <c r="AI46" s="81">
        <f>'500 rader'!AI46*4</f>
        <v>157400</v>
      </c>
      <c r="AJ46" s="81">
        <f>'500 rader'!AJ46*4</f>
        <v>205300</v>
      </c>
      <c r="AK46" s="81">
        <f>'500 rader'!AK46*4</f>
        <v>276340</v>
      </c>
      <c r="AL46" s="81">
        <f>'500 rader'!AL46*4</f>
        <v>328860</v>
      </c>
    </row>
    <row r="47" spans="1:38" ht="15.75" customHeight="1" x14ac:dyDescent="0.25">
      <c r="A47" s="8"/>
      <c r="B47" s="38" t="s">
        <v>6</v>
      </c>
      <c r="C47" s="38" t="s">
        <v>12</v>
      </c>
      <c r="D47" s="40">
        <v>121212</v>
      </c>
      <c r="E47" s="46">
        <v>86553</v>
      </c>
      <c r="F47" s="111">
        <f>'500 rader'!F47</f>
        <v>38</v>
      </c>
      <c r="G47" s="90">
        <f>'500 rader'!G47</f>
        <v>9</v>
      </c>
      <c r="H47" s="38">
        <f>'500 rader'!H47</f>
        <v>5184</v>
      </c>
      <c r="I47" s="42">
        <v>2000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82"/>
      <c r="Q47" s="81">
        <f>'500 rader'!Q47*4</f>
        <v>0</v>
      </c>
      <c r="R47" s="81">
        <f>'500 rader'!R47*4</f>
        <v>0</v>
      </c>
      <c r="S47" s="81">
        <f>'500 rader'!S47*4</f>
        <v>0</v>
      </c>
      <c r="T47" s="81">
        <f>'500 rader'!T47*4</f>
        <v>0</v>
      </c>
      <c r="U47" s="81">
        <f>'500 rader'!U47*4</f>
        <v>0</v>
      </c>
      <c r="V47" s="81">
        <f>'500 rader'!V47*4</f>
        <v>0</v>
      </c>
      <c r="W47" s="33"/>
      <c r="X47" s="82">
        <f>'500 rader'!X47</f>
        <v>9216</v>
      </c>
      <c r="Y47" s="33">
        <v>2000</v>
      </c>
      <c r="Z47" s="62">
        <v>4658</v>
      </c>
      <c r="AA47" s="62">
        <v>7832</v>
      </c>
      <c r="AB47" s="62">
        <v>7678</v>
      </c>
      <c r="AC47" s="62">
        <v>126432</v>
      </c>
      <c r="AD47" s="62">
        <v>131410</v>
      </c>
      <c r="AE47" s="62">
        <v>6376</v>
      </c>
      <c r="AF47" s="62"/>
      <c r="AG47" s="81">
        <f>'500 rader'!AG47*4</f>
        <v>11460</v>
      </c>
      <c r="AH47" s="81">
        <f>'500 rader'!AH47*4</f>
        <v>20780</v>
      </c>
      <c r="AI47" s="81">
        <f>'500 rader'!AI47*4</f>
        <v>30720</v>
      </c>
      <c r="AJ47" s="81">
        <f>'500 rader'!AJ47*4</f>
        <v>45660</v>
      </c>
      <c r="AK47" s="81">
        <f>'500 rader'!AK47*4</f>
        <v>75160</v>
      </c>
      <c r="AL47" s="81">
        <f>'500 rader'!AL47*4</f>
        <v>7200</v>
      </c>
    </row>
    <row r="48" spans="1:38" ht="15.75" customHeight="1" x14ac:dyDescent="0.25">
      <c r="A48" s="8"/>
      <c r="B48" s="38" t="s">
        <v>5</v>
      </c>
      <c r="C48" s="38" t="s">
        <v>11</v>
      </c>
      <c r="D48" s="40">
        <v>1252132</v>
      </c>
      <c r="E48" s="46">
        <v>1090174</v>
      </c>
      <c r="F48" s="111">
        <v>37</v>
      </c>
      <c r="G48" s="90">
        <f>'500 rader'!G48</f>
        <v>8</v>
      </c>
      <c r="H48" s="38">
        <f>'500 rader'!H48</f>
        <v>6912</v>
      </c>
      <c r="I48" s="42">
        <v>2000</v>
      </c>
      <c r="J48" s="79">
        <v>0</v>
      </c>
      <c r="K48" s="79">
        <v>0</v>
      </c>
      <c r="L48" s="79">
        <v>0</v>
      </c>
      <c r="M48" s="81">
        <v>0</v>
      </c>
      <c r="N48" s="79">
        <v>0</v>
      </c>
      <c r="O48" s="79">
        <v>0</v>
      </c>
      <c r="P48" s="82"/>
      <c r="Q48" s="81">
        <f>'500 rader'!Q48*4</f>
        <v>0</v>
      </c>
      <c r="R48" s="81">
        <f>'500 rader'!R48*4</f>
        <v>0</v>
      </c>
      <c r="S48" s="81">
        <f>'500 rader'!S48*4</f>
        <v>0</v>
      </c>
      <c r="T48" s="81">
        <f>'500 rader'!T48*4</f>
        <v>0</v>
      </c>
      <c r="U48" s="81">
        <f>'500 rader'!U48*4</f>
        <v>0</v>
      </c>
      <c r="V48" s="81">
        <f>'500 rader'!V48*4</f>
        <v>0</v>
      </c>
      <c r="W48" s="33"/>
      <c r="X48" s="82">
        <f>'500 rader'!X48</f>
        <v>6912</v>
      </c>
      <c r="Y48" s="33">
        <v>2000</v>
      </c>
      <c r="Z48" s="62">
        <v>5881</v>
      </c>
      <c r="AA48" s="62">
        <v>1311428</v>
      </c>
      <c r="AB48" s="62">
        <v>49385</v>
      </c>
      <c r="AC48" s="62">
        <v>58560</v>
      </c>
      <c r="AD48" s="62">
        <v>126136</v>
      </c>
      <c r="AE48" s="62">
        <v>159514</v>
      </c>
      <c r="AF48" s="62"/>
      <c r="AG48" s="81">
        <f>'500 rader'!AG48*4</f>
        <v>30360</v>
      </c>
      <c r="AH48" s="81">
        <f>'500 rader'!AH48*4</f>
        <v>60300</v>
      </c>
      <c r="AI48" s="81">
        <f>'500 rader'!AI48*4</f>
        <v>97380</v>
      </c>
      <c r="AJ48" s="81">
        <f>'500 rader'!AJ48*4</f>
        <v>145940</v>
      </c>
      <c r="AK48" s="81">
        <f>'500 rader'!AK48*4</f>
        <v>235920</v>
      </c>
      <c r="AL48" s="81">
        <f>'500 rader'!AL48*4</f>
        <v>306880</v>
      </c>
    </row>
    <row r="49" spans="1:38" ht="15.75" customHeight="1" x14ac:dyDescent="0.25">
      <c r="A49" s="8"/>
      <c r="B49" s="38" t="s">
        <v>4</v>
      </c>
      <c r="C49" s="38">
        <v>16</v>
      </c>
      <c r="D49" s="40">
        <v>277449</v>
      </c>
      <c r="E49" s="46">
        <v>247407</v>
      </c>
      <c r="F49" s="111">
        <f>'500 rader'!F49</f>
        <v>35</v>
      </c>
      <c r="G49" s="90">
        <f>'500 rader'!G49</f>
        <v>10</v>
      </c>
      <c r="H49" s="38">
        <f>'500 rader'!H49</f>
        <v>7776</v>
      </c>
      <c r="I49" s="42">
        <v>2000</v>
      </c>
      <c r="J49" s="79">
        <v>0</v>
      </c>
      <c r="K49" s="79">
        <v>54</v>
      </c>
      <c r="L49" s="79">
        <v>0</v>
      </c>
      <c r="M49" s="81">
        <v>0</v>
      </c>
      <c r="N49" s="79">
        <v>0</v>
      </c>
      <c r="O49" s="79">
        <v>0</v>
      </c>
      <c r="P49" s="82"/>
      <c r="Q49" s="81">
        <f>'500 rader'!Q49*4</f>
        <v>20</v>
      </c>
      <c r="R49" s="81">
        <f>'500 rader'!R49*4</f>
        <v>60</v>
      </c>
      <c r="S49" s="81">
        <f>'500 rader'!S49*4</f>
        <v>40</v>
      </c>
      <c r="T49" s="81">
        <f>'500 rader'!T49*4</f>
        <v>40</v>
      </c>
      <c r="U49" s="81">
        <f>'500 rader'!U49*4</f>
        <v>0</v>
      </c>
      <c r="V49" s="81">
        <f>'500 rader'!V49*4</f>
        <v>0</v>
      </c>
      <c r="W49" s="33"/>
      <c r="X49" s="82">
        <f>'500 rader'!X49</f>
        <v>5184</v>
      </c>
      <c r="Y49" s="33">
        <v>2000</v>
      </c>
      <c r="Z49" s="62">
        <v>10896</v>
      </c>
      <c r="AA49" s="62">
        <v>11208</v>
      </c>
      <c r="AB49" s="62">
        <v>37320</v>
      </c>
      <c r="AC49" s="62">
        <v>306939</v>
      </c>
      <c r="AD49" s="62">
        <v>308289</v>
      </c>
      <c r="AE49" s="62">
        <v>329067</v>
      </c>
      <c r="AF49" s="62"/>
      <c r="AG49" s="81">
        <f>'500 rader'!AG49*4</f>
        <v>17980</v>
      </c>
      <c r="AH49" s="81">
        <f>'500 rader'!AH49*4</f>
        <v>29960</v>
      </c>
      <c r="AI49" s="81">
        <f>'500 rader'!AI49*4</f>
        <v>44960</v>
      </c>
      <c r="AJ49" s="81">
        <f>'500 rader'!AJ49*4</f>
        <v>65120</v>
      </c>
      <c r="AK49" s="81">
        <f>'500 rader'!AK49*4</f>
        <v>99160</v>
      </c>
      <c r="AL49" s="81">
        <f>'500 rader'!AL49*4</f>
        <v>129760</v>
      </c>
    </row>
    <row r="50" spans="1:38" ht="15.75" customHeight="1" x14ac:dyDescent="0.25">
      <c r="A50" s="8"/>
      <c r="B50" s="38" t="s">
        <v>6</v>
      </c>
      <c r="C50" s="38" t="s">
        <v>10</v>
      </c>
      <c r="D50" s="46">
        <v>47619</v>
      </c>
      <c r="E50" s="46">
        <v>49482</v>
      </c>
      <c r="F50" s="111">
        <f>'500 rader'!F50</f>
        <v>31</v>
      </c>
      <c r="G50" s="90">
        <f>'500 rader'!G50</f>
        <v>12</v>
      </c>
      <c r="H50" s="38">
        <f>'500 rader'!H50</f>
        <v>7776</v>
      </c>
      <c r="I50" s="42">
        <v>2000</v>
      </c>
      <c r="J50" s="79">
        <v>1570</v>
      </c>
      <c r="K50" s="79">
        <v>3520</v>
      </c>
      <c r="L50" s="79">
        <v>1492</v>
      </c>
      <c r="M50" s="81">
        <v>2561</v>
      </c>
      <c r="N50" s="79">
        <v>945</v>
      </c>
      <c r="O50" s="79">
        <v>605</v>
      </c>
      <c r="P50" s="82"/>
      <c r="Q50" s="81">
        <f>'500 rader'!Q50*4</f>
        <v>2240</v>
      </c>
      <c r="R50" s="81">
        <f>'500 rader'!R50*4</f>
        <v>3240</v>
      </c>
      <c r="S50" s="81">
        <f>'500 rader'!S50*4</f>
        <v>2260</v>
      </c>
      <c r="T50" s="81">
        <f>'500 rader'!T50*4</f>
        <v>2760</v>
      </c>
      <c r="U50" s="81">
        <f>'500 rader'!U50*4</f>
        <v>1280</v>
      </c>
      <c r="V50" s="81">
        <f>'500 rader'!V50*4</f>
        <v>760</v>
      </c>
      <c r="W50" s="33"/>
      <c r="X50" s="82">
        <f>'500 rader'!X50</f>
        <v>7776</v>
      </c>
      <c r="Y50" s="33">
        <v>2000</v>
      </c>
      <c r="Z50" s="62">
        <v>53208</v>
      </c>
      <c r="AA50" s="62">
        <v>13069</v>
      </c>
      <c r="AB50" s="62">
        <v>61043</v>
      </c>
      <c r="AC50" s="62">
        <v>55024</v>
      </c>
      <c r="AD50" s="62">
        <v>3804</v>
      </c>
      <c r="AE50" s="62">
        <v>3804</v>
      </c>
      <c r="AF50" s="62"/>
      <c r="AG50" s="81">
        <f>'500 rader'!AG50*4</f>
        <v>15560</v>
      </c>
      <c r="AH50" s="81">
        <f>'500 rader'!AH50*4</f>
        <v>29700</v>
      </c>
      <c r="AI50" s="81">
        <f>'500 rader'!AI50*4</f>
        <v>51760</v>
      </c>
      <c r="AJ50" s="81">
        <f>'500 rader'!AJ50*4</f>
        <v>76340</v>
      </c>
      <c r="AK50" s="81">
        <f>'500 rader'!AK50*4</f>
        <v>4160</v>
      </c>
      <c r="AL50" s="81">
        <f>'500 rader'!AL50*4</f>
        <v>4540</v>
      </c>
    </row>
    <row r="51" spans="1:38" ht="15.75" customHeight="1" x14ac:dyDescent="0.25">
      <c r="A51" s="8"/>
      <c r="B51" s="38" t="s">
        <v>4</v>
      </c>
      <c r="C51" s="38">
        <v>17</v>
      </c>
      <c r="D51" s="46">
        <v>158636</v>
      </c>
      <c r="E51" s="46">
        <v>89673</v>
      </c>
      <c r="F51" s="111">
        <f>'500 rader'!F51</f>
        <v>34</v>
      </c>
      <c r="G51" s="90">
        <f>'500 rader'!G51</f>
        <v>10</v>
      </c>
      <c r="H51" s="38">
        <f>'500 rader'!H51</f>
        <v>2592</v>
      </c>
      <c r="I51" s="42">
        <v>2000</v>
      </c>
      <c r="J51" s="79">
        <v>54</v>
      </c>
      <c r="K51" s="79">
        <v>54</v>
      </c>
      <c r="L51" s="79">
        <v>27</v>
      </c>
      <c r="M51" s="81">
        <v>0</v>
      </c>
      <c r="N51" s="79">
        <v>0</v>
      </c>
      <c r="O51" s="79">
        <v>0</v>
      </c>
      <c r="P51" s="82"/>
      <c r="Q51" s="81">
        <f>'500 rader'!Q51*4</f>
        <v>60</v>
      </c>
      <c r="R51" s="81">
        <f>'500 rader'!R51*4</f>
        <v>140</v>
      </c>
      <c r="S51" s="81">
        <f>'500 rader'!S51*4</f>
        <v>80</v>
      </c>
      <c r="T51" s="81">
        <f>'500 rader'!T51*4</f>
        <v>0</v>
      </c>
      <c r="U51" s="81">
        <f>'500 rader'!U51*4</f>
        <v>0</v>
      </c>
      <c r="V51" s="81">
        <f>'500 rader'!V51*4</f>
        <v>0</v>
      </c>
      <c r="W51" s="33"/>
      <c r="X51" s="82">
        <f>'500 rader'!X51</f>
        <v>5184</v>
      </c>
      <c r="Y51" s="33">
        <v>2000</v>
      </c>
      <c r="Z51" s="62">
        <v>7947</v>
      </c>
      <c r="AA51" s="62">
        <v>16075</v>
      </c>
      <c r="AB51" s="62">
        <v>16677</v>
      </c>
      <c r="AC51" s="62">
        <v>18410</v>
      </c>
      <c r="AD51" s="62">
        <v>173722</v>
      </c>
      <c r="AE51" s="62">
        <v>173749</v>
      </c>
      <c r="AF51" s="62"/>
      <c r="AG51" s="81">
        <f>'500 rader'!AG51*4</f>
        <v>27120</v>
      </c>
      <c r="AH51" s="81">
        <f>'500 rader'!AH51*4</f>
        <v>52800</v>
      </c>
      <c r="AI51" s="81">
        <f>'500 rader'!AI51*4</f>
        <v>89000</v>
      </c>
      <c r="AJ51" s="81">
        <f>'500 rader'!AJ51*4</f>
        <v>141220</v>
      </c>
      <c r="AK51" s="81">
        <f>'500 rader'!AK51*4</f>
        <v>260660</v>
      </c>
      <c r="AL51" s="81">
        <f>'500 rader'!AL51*4</f>
        <v>13060</v>
      </c>
    </row>
    <row r="52" spans="1:38" ht="15.75" customHeight="1" x14ac:dyDescent="0.25">
      <c r="A52" s="8"/>
      <c r="B52" s="38" t="s">
        <v>5</v>
      </c>
      <c r="C52" s="38" t="s">
        <v>8</v>
      </c>
      <c r="D52" s="46">
        <v>30072</v>
      </c>
      <c r="E52" s="46">
        <v>25522</v>
      </c>
      <c r="F52" s="111">
        <f>'500 rader'!F52</f>
        <v>35</v>
      </c>
      <c r="G52" s="90">
        <f>'500 rader'!G52</f>
        <v>10</v>
      </c>
      <c r="H52" s="38">
        <f>'500 rader'!H52</f>
        <v>5184</v>
      </c>
      <c r="I52" s="42">
        <v>2000</v>
      </c>
      <c r="J52" s="79">
        <v>0</v>
      </c>
      <c r="K52" s="79">
        <v>0</v>
      </c>
      <c r="L52" s="79">
        <v>0</v>
      </c>
      <c r="M52" s="81">
        <v>0</v>
      </c>
      <c r="N52" s="79">
        <v>0</v>
      </c>
      <c r="O52" s="79">
        <v>0</v>
      </c>
      <c r="P52" s="82"/>
      <c r="Q52" s="81">
        <f>'500 rader'!Q52*4</f>
        <v>0</v>
      </c>
      <c r="R52" s="81">
        <f>'500 rader'!R52*4</f>
        <v>0</v>
      </c>
      <c r="S52" s="81">
        <f>'500 rader'!S52*4</f>
        <v>0</v>
      </c>
      <c r="T52" s="81">
        <f>'500 rader'!T52*4</f>
        <v>0</v>
      </c>
      <c r="U52" s="81">
        <f>'500 rader'!U52*4</f>
        <v>0</v>
      </c>
      <c r="V52" s="81">
        <f>'500 rader'!V52*4</f>
        <v>0</v>
      </c>
      <c r="W52" s="33"/>
      <c r="X52" s="82">
        <v>5184</v>
      </c>
      <c r="Y52" s="33">
        <v>2000</v>
      </c>
      <c r="Z52" s="62">
        <v>5963</v>
      </c>
      <c r="AA52" s="62">
        <v>4429</v>
      </c>
      <c r="AB52" s="62">
        <v>3530</v>
      </c>
      <c r="AC52" s="62">
        <v>3464</v>
      </c>
      <c r="AD52" s="62">
        <v>2161</v>
      </c>
      <c r="AE52" s="62">
        <v>2631</v>
      </c>
      <c r="AF52" s="62"/>
      <c r="AG52" s="81">
        <f>'500 rader'!AG52*4</f>
        <v>12220</v>
      </c>
      <c r="AH52" s="81">
        <f>'500 rader'!AH52*4</f>
        <v>23360</v>
      </c>
      <c r="AI52" s="81">
        <f>'500 rader'!AI52*4</f>
        <v>4000</v>
      </c>
      <c r="AJ52" s="81">
        <f>'500 rader'!AJ52*4</f>
        <v>2480</v>
      </c>
      <c r="AK52" s="81">
        <f>'500 rader'!AK52*4</f>
        <v>1700</v>
      </c>
      <c r="AL52" s="81">
        <f>'500 rader'!AL52*4</f>
        <v>1920</v>
      </c>
    </row>
    <row r="53" spans="1:38" ht="15.75" customHeight="1" x14ac:dyDescent="0.25">
      <c r="A53" s="8"/>
      <c r="B53" s="38" t="s">
        <v>5</v>
      </c>
      <c r="C53" s="38" t="s">
        <v>9</v>
      </c>
      <c r="D53" s="46">
        <v>25888</v>
      </c>
      <c r="E53" s="46">
        <v>10824</v>
      </c>
      <c r="F53" s="111">
        <f>'500 rader'!F53</f>
        <v>28</v>
      </c>
      <c r="G53" s="90">
        <f>'500 rader'!G53</f>
        <v>11</v>
      </c>
      <c r="H53" s="38">
        <f>'500 rader'!H53</f>
        <v>7776</v>
      </c>
      <c r="I53" s="42">
        <v>2000</v>
      </c>
      <c r="J53" s="79">
        <v>42</v>
      </c>
      <c r="K53" s="79">
        <v>0</v>
      </c>
      <c r="L53" s="79">
        <v>0</v>
      </c>
      <c r="M53" s="81">
        <v>0</v>
      </c>
      <c r="N53" s="79">
        <v>0</v>
      </c>
      <c r="O53" s="79">
        <v>0</v>
      </c>
      <c r="P53" s="82"/>
      <c r="Q53" s="81">
        <f>'500 rader'!Q53*4</f>
        <v>80</v>
      </c>
      <c r="R53" s="81">
        <f>'500 rader'!R53*4</f>
        <v>0</v>
      </c>
      <c r="S53" s="81">
        <f>'500 rader'!S53*4</f>
        <v>0</v>
      </c>
      <c r="T53" s="81">
        <f>'500 rader'!T53*4</f>
        <v>0</v>
      </c>
      <c r="U53" s="81">
        <f>'500 rader'!U53*4</f>
        <v>0</v>
      </c>
      <c r="V53" s="81">
        <f>'500 rader'!V53*4</f>
        <v>0</v>
      </c>
      <c r="W53" s="33"/>
      <c r="X53" s="82">
        <f>'500 rader'!X53</f>
        <v>7776</v>
      </c>
      <c r="Y53" s="33">
        <v>2000</v>
      </c>
      <c r="Z53" s="79">
        <v>30032</v>
      </c>
      <c r="AA53" s="79">
        <v>2307</v>
      </c>
      <c r="AB53" s="79">
        <v>771</v>
      </c>
      <c r="AC53" s="81">
        <v>750</v>
      </c>
      <c r="AD53" s="79">
        <v>561</v>
      </c>
      <c r="AE53" s="79">
        <v>561</v>
      </c>
      <c r="AF53" s="79"/>
      <c r="AG53" s="81">
        <f>'500 rader'!AG53*4</f>
        <v>19460</v>
      </c>
      <c r="AH53" s="81">
        <f>'500 rader'!AH53*4</f>
        <v>2600</v>
      </c>
      <c r="AI53" s="81">
        <f>'500 rader'!AI53*4</f>
        <v>1080</v>
      </c>
      <c r="AJ53" s="81">
        <f>'500 rader'!AJ53*4</f>
        <v>820</v>
      </c>
      <c r="AK53" s="81">
        <f>'500 rader'!AK53*4</f>
        <v>540</v>
      </c>
      <c r="AL53" s="81">
        <f>'500 rader'!AL53*4</f>
        <v>620</v>
      </c>
    </row>
    <row r="54" spans="1:38" ht="15.75" customHeight="1" x14ac:dyDescent="0.25">
      <c r="A54" s="8"/>
      <c r="B54" s="38" t="s">
        <v>4</v>
      </c>
      <c r="C54" s="38">
        <v>18</v>
      </c>
      <c r="D54" s="46">
        <v>277826</v>
      </c>
      <c r="E54" s="46">
        <v>252403</v>
      </c>
      <c r="F54" s="111">
        <f>'500 rader'!F54</f>
        <v>34</v>
      </c>
      <c r="G54" s="90">
        <f>'500 rader'!G54</f>
        <v>11</v>
      </c>
      <c r="H54" s="38">
        <f>'500 rader'!H54</f>
        <v>5184</v>
      </c>
      <c r="I54" s="42">
        <v>2000</v>
      </c>
      <c r="J54" s="79">
        <v>785</v>
      </c>
      <c r="K54" s="79">
        <v>572</v>
      </c>
      <c r="L54" s="79">
        <v>998</v>
      </c>
      <c r="M54" s="81">
        <v>1130</v>
      </c>
      <c r="N54" s="79">
        <v>1042</v>
      </c>
      <c r="O54" s="79">
        <v>741</v>
      </c>
      <c r="P54" s="82"/>
      <c r="Q54" s="81">
        <f>'500 rader'!Q54*4</f>
        <v>560</v>
      </c>
      <c r="R54" s="81">
        <f>'500 rader'!R54*4</f>
        <v>900</v>
      </c>
      <c r="S54" s="81">
        <f>'500 rader'!S54*4</f>
        <v>1100</v>
      </c>
      <c r="T54" s="81">
        <f>'500 rader'!T54*4</f>
        <v>1240</v>
      </c>
      <c r="U54" s="81">
        <f>'500 rader'!U54*4</f>
        <v>1540</v>
      </c>
      <c r="V54" s="81">
        <f>'500 rader'!V54*4</f>
        <v>1100</v>
      </c>
      <c r="W54" s="33"/>
      <c r="X54" s="82">
        <f>'500 rader'!X54</f>
        <v>6912</v>
      </c>
      <c r="Y54" s="33">
        <v>2000</v>
      </c>
      <c r="Z54" s="92">
        <v>14387</v>
      </c>
      <c r="AA54" s="62">
        <v>19073</v>
      </c>
      <c r="AB54" s="62">
        <v>308943</v>
      </c>
      <c r="AC54" s="62">
        <v>36841</v>
      </c>
      <c r="AD54" s="62">
        <v>44483</v>
      </c>
      <c r="AE54" s="62">
        <v>36259</v>
      </c>
      <c r="AF54" s="62"/>
      <c r="AG54" s="81">
        <f>'500 rader'!AG54*4</f>
        <v>40620</v>
      </c>
      <c r="AH54" s="81">
        <f>'500 rader'!AH54*4</f>
        <v>66400</v>
      </c>
      <c r="AI54" s="81">
        <f>'500 rader'!AI54*4</f>
        <v>99280</v>
      </c>
      <c r="AJ54" s="81">
        <f>'500 rader'!AJ54*4</f>
        <v>132400</v>
      </c>
      <c r="AK54" s="81">
        <f>'500 rader'!AK54*4</f>
        <v>201740</v>
      </c>
      <c r="AL54" s="81">
        <f>'500 rader'!AL54*4</f>
        <v>251900</v>
      </c>
    </row>
    <row r="55" spans="1:38" ht="15.75" customHeight="1" x14ac:dyDescent="0.25">
      <c r="A55" s="8"/>
      <c r="B55" s="38" t="s">
        <v>5</v>
      </c>
      <c r="C55" s="38" t="s">
        <v>41</v>
      </c>
      <c r="D55" s="46">
        <v>72092</v>
      </c>
      <c r="E55" s="46">
        <v>114986</v>
      </c>
      <c r="F55" s="111">
        <f>'500 rader'!F55</f>
        <v>31</v>
      </c>
      <c r="G55" s="90">
        <f>'500 rader'!G55</f>
        <v>8</v>
      </c>
      <c r="H55" s="38">
        <f>'500 rader'!H55</f>
        <v>4608</v>
      </c>
      <c r="I55" s="42">
        <v>2000</v>
      </c>
      <c r="J55" s="79">
        <v>0</v>
      </c>
      <c r="K55" s="79">
        <v>0</v>
      </c>
      <c r="L55" s="79">
        <v>0</v>
      </c>
      <c r="M55" s="81">
        <v>0</v>
      </c>
      <c r="N55" s="79">
        <v>0</v>
      </c>
      <c r="O55" s="79">
        <v>0</v>
      </c>
      <c r="P55" s="82"/>
      <c r="Q55" s="81">
        <f>'500 rader'!Q55*4</f>
        <v>0</v>
      </c>
      <c r="R55" s="81">
        <f>'500 rader'!R55*4</f>
        <v>0</v>
      </c>
      <c r="S55" s="81">
        <f>'500 rader'!S55*4</f>
        <v>0</v>
      </c>
      <c r="T55" s="81">
        <f>'500 rader'!T55*4</f>
        <v>0</v>
      </c>
      <c r="U55" s="81">
        <f>'500 rader'!U55*4</f>
        <v>0</v>
      </c>
      <c r="V55" s="81">
        <f>'500 rader'!V55*4</f>
        <v>0</v>
      </c>
      <c r="W55" s="33"/>
      <c r="X55" s="82">
        <f>'500 rader'!X55</f>
        <v>9216</v>
      </c>
      <c r="Y55" s="33">
        <v>2000</v>
      </c>
      <c r="Z55" s="62">
        <v>7823</v>
      </c>
      <c r="AA55" s="62">
        <v>11581</v>
      </c>
      <c r="AB55" s="62">
        <v>10058</v>
      </c>
      <c r="AC55" s="62">
        <v>9102</v>
      </c>
      <c r="AD55" s="62">
        <v>5166</v>
      </c>
      <c r="AE55" s="62">
        <v>78227</v>
      </c>
      <c r="AF55" s="62"/>
      <c r="AG55" s="81">
        <f>'500 rader'!AG55*4</f>
        <v>16940</v>
      </c>
      <c r="AH55" s="81">
        <f>'500 rader'!AH55*4</f>
        <v>20180</v>
      </c>
      <c r="AI55" s="81">
        <f>'500 rader'!AI55*4</f>
        <v>25500</v>
      </c>
      <c r="AJ55" s="81">
        <f>'500 rader'!AJ55*4</f>
        <v>31820</v>
      </c>
      <c r="AK55" s="81">
        <f>'500 rader'!AK55*4</f>
        <v>42120</v>
      </c>
      <c r="AL55" s="81">
        <f>'500 rader'!AL55*4</f>
        <v>48880</v>
      </c>
    </row>
    <row r="56" spans="1:38" ht="15.75" customHeight="1" x14ac:dyDescent="0.25">
      <c r="A56" s="8"/>
      <c r="B56" s="38" t="s">
        <v>6</v>
      </c>
      <c r="C56" s="38" t="s">
        <v>42</v>
      </c>
      <c r="D56" s="46">
        <v>33620</v>
      </c>
      <c r="E56" s="46">
        <v>50092</v>
      </c>
      <c r="F56" s="111">
        <f>'500 rader'!F56</f>
        <v>30</v>
      </c>
      <c r="G56" s="90">
        <f>'500 rader'!G56</f>
        <v>11</v>
      </c>
      <c r="H56" s="38">
        <f>'500 rader'!H56</f>
        <v>9216</v>
      </c>
      <c r="I56" s="42">
        <v>2000</v>
      </c>
      <c r="J56" s="79">
        <v>539</v>
      </c>
      <c r="K56" s="79">
        <v>367</v>
      </c>
      <c r="L56" s="79">
        <v>225</v>
      </c>
      <c r="M56" s="81">
        <v>90</v>
      </c>
      <c r="N56" s="79">
        <v>90</v>
      </c>
      <c r="O56" s="79">
        <v>90</v>
      </c>
      <c r="P56" s="82"/>
      <c r="Q56" s="81">
        <f>'500 rader'!Q56*4</f>
        <v>540</v>
      </c>
      <c r="R56" s="81">
        <f>'500 rader'!R56*4</f>
        <v>440</v>
      </c>
      <c r="S56" s="81">
        <f>'500 rader'!S56*4</f>
        <v>300</v>
      </c>
      <c r="T56" s="81">
        <f>'500 rader'!T56*4</f>
        <v>140</v>
      </c>
      <c r="U56" s="81">
        <f>'500 rader'!U56*4</f>
        <v>100</v>
      </c>
      <c r="V56" s="81">
        <f>'500 rader'!V56*4</f>
        <v>80</v>
      </c>
      <c r="W56" s="33"/>
      <c r="X56" s="82">
        <f>'500 rader'!X56</f>
        <v>9216</v>
      </c>
      <c r="Y56" s="33">
        <v>2000</v>
      </c>
      <c r="Z56" s="62">
        <v>41957</v>
      </c>
      <c r="AA56" s="62">
        <v>39553</v>
      </c>
      <c r="AB56" s="62">
        <v>5545</v>
      </c>
      <c r="AC56" s="62">
        <v>38753</v>
      </c>
      <c r="AD56" s="62">
        <v>4237</v>
      </c>
      <c r="AE56" s="62">
        <v>3502</v>
      </c>
      <c r="AF56" s="62"/>
      <c r="AG56" s="81">
        <f>'500 rader'!AG56*4</f>
        <v>23840</v>
      </c>
      <c r="AH56" s="81">
        <f>'500 rader'!AH56*4</f>
        <v>26640</v>
      </c>
      <c r="AI56" s="81">
        <f>'500 rader'!AI56*4</f>
        <v>29800</v>
      </c>
      <c r="AJ56" s="81">
        <f>'500 rader'!AJ56*4</f>
        <v>33300</v>
      </c>
      <c r="AK56" s="81">
        <f>'500 rader'!AK56*4</f>
        <v>3720</v>
      </c>
      <c r="AL56" s="81">
        <f>'500 rader'!AL56*4</f>
        <v>3200</v>
      </c>
    </row>
    <row r="57" spans="1:38" ht="15.75" customHeight="1" x14ac:dyDescent="0.25">
      <c r="A57" s="8"/>
      <c r="B57" s="38" t="s">
        <v>4</v>
      </c>
      <c r="C57" s="38">
        <v>19</v>
      </c>
      <c r="D57" s="46">
        <v>1119407</v>
      </c>
      <c r="E57" s="46">
        <v>12814416</v>
      </c>
      <c r="F57" s="111">
        <f>'500 rader'!F57</f>
        <v>36</v>
      </c>
      <c r="G57" s="90">
        <f>'500 rader'!G57</f>
        <v>8</v>
      </c>
      <c r="H57" s="38">
        <f>'500 rader'!H57</f>
        <v>5184</v>
      </c>
      <c r="I57" s="42">
        <v>2000</v>
      </c>
      <c r="J57" s="79">
        <v>0</v>
      </c>
      <c r="K57" s="79">
        <v>0</v>
      </c>
      <c r="L57" s="79">
        <v>0</v>
      </c>
      <c r="M57" s="81">
        <v>0</v>
      </c>
      <c r="N57" s="79">
        <v>0</v>
      </c>
      <c r="O57" s="79">
        <v>0</v>
      </c>
      <c r="P57" s="82"/>
      <c r="Q57" s="81">
        <f>'500 rader'!Q57*4</f>
        <v>0</v>
      </c>
      <c r="R57" s="81">
        <f>'500 rader'!R57*4</f>
        <v>0</v>
      </c>
      <c r="S57" s="81">
        <f>'500 rader'!S57*4</f>
        <v>0</v>
      </c>
      <c r="T57" s="81">
        <f>'500 rader'!T57*4</f>
        <v>0</v>
      </c>
      <c r="U57" s="81">
        <f>'500 rader'!U57*4</f>
        <v>0</v>
      </c>
      <c r="V57" s="81">
        <f>'500 rader'!V57*4</f>
        <v>0</v>
      </c>
      <c r="W57" s="33"/>
      <c r="X57" s="82">
        <f>'500 rader'!X57</f>
        <v>5184</v>
      </c>
      <c r="Y57" s="33">
        <v>2000</v>
      </c>
      <c r="Z57" s="62">
        <v>37034</v>
      </c>
      <c r="AA57" s="62">
        <v>67080</v>
      </c>
      <c r="AB57" s="62">
        <v>1119407</v>
      </c>
      <c r="AC57" s="62">
        <v>23209</v>
      </c>
      <c r="AD57" s="62">
        <v>28371</v>
      </c>
      <c r="AE57" s="62">
        <v>18160</v>
      </c>
      <c r="AF57" s="62"/>
      <c r="AG57" s="81">
        <f>'500 rader'!AG57*4</f>
        <v>67600</v>
      </c>
      <c r="AH57" s="81">
        <f>'500 rader'!AH57*4</f>
        <v>80220</v>
      </c>
      <c r="AI57" s="81">
        <f>'500 rader'!AI57*4</f>
        <v>94000</v>
      </c>
      <c r="AJ57" s="81">
        <f>'500 rader'!AJ57*4</f>
        <v>111760</v>
      </c>
      <c r="AK57" s="81">
        <f>'500 rader'!AK57*4</f>
        <v>132020</v>
      </c>
      <c r="AL57" s="81">
        <f>'500 rader'!AL57*4</f>
        <v>147780</v>
      </c>
    </row>
    <row r="58" spans="1:38" ht="15.75" customHeight="1" x14ac:dyDescent="0.25">
      <c r="A58" s="8"/>
      <c r="B58" s="38" t="s">
        <v>5</v>
      </c>
      <c r="C58" s="38" t="s">
        <v>43</v>
      </c>
      <c r="D58" s="46">
        <v>371664</v>
      </c>
      <c r="E58" s="46">
        <v>434695</v>
      </c>
      <c r="F58" s="111">
        <f>'500 rader'!F58</f>
        <v>36</v>
      </c>
      <c r="G58" s="90">
        <f>'500 rader'!G58</f>
        <v>10</v>
      </c>
      <c r="H58" s="38">
        <f>'500 rader'!H58</f>
        <v>6144</v>
      </c>
      <c r="I58" s="42">
        <v>2000</v>
      </c>
      <c r="J58" s="62">
        <v>6148</v>
      </c>
      <c r="K58" s="62">
        <v>5056</v>
      </c>
      <c r="L58" s="62">
        <v>3688</v>
      </c>
      <c r="M58" s="62">
        <v>2688</v>
      </c>
      <c r="N58" s="62">
        <v>1330</v>
      </c>
      <c r="O58" s="62">
        <v>1878</v>
      </c>
      <c r="P58" s="74"/>
      <c r="Q58" s="81">
        <f>'500 rader'!Q58*4</f>
        <v>100</v>
      </c>
      <c r="R58" s="81">
        <f>'500 rader'!R58*4</f>
        <v>200</v>
      </c>
      <c r="S58" s="81">
        <f>'500 rader'!S58*4</f>
        <v>200</v>
      </c>
      <c r="T58" s="81">
        <f>'500 rader'!T58*4</f>
        <v>160</v>
      </c>
      <c r="U58" s="81">
        <f>'500 rader'!U58*4</f>
        <v>100</v>
      </c>
      <c r="V58" s="81">
        <f>'500 rader'!V58*4</f>
        <v>120</v>
      </c>
      <c r="W58" s="33"/>
      <c r="X58" s="82">
        <f>'500 rader'!X58</f>
        <v>6144</v>
      </c>
      <c r="Y58" s="33">
        <v>2000</v>
      </c>
      <c r="Z58" s="62">
        <v>388507</v>
      </c>
      <c r="AA58" s="62">
        <v>44086</v>
      </c>
      <c r="AB58" s="62">
        <v>38866</v>
      </c>
      <c r="AC58" s="62">
        <v>77078</v>
      </c>
      <c r="AD58" s="62">
        <v>418219</v>
      </c>
      <c r="AE58" s="62">
        <v>64678</v>
      </c>
      <c r="AF58" s="62"/>
      <c r="AG58" s="81">
        <f>'500 rader'!AG58*4</f>
        <v>38240</v>
      </c>
      <c r="AH58" s="81">
        <f>'500 rader'!AH58*4</f>
        <v>76560</v>
      </c>
      <c r="AI58" s="81">
        <f>'500 rader'!AI58*4</f>
        <v>109820</v>
      </c>
      <c r="AJ58" s="81">
        <f>'500 rader'!AJ58*4</f>
        <v>146040</v>
      </c>
      <c r="AK58" s="81">
        <f>'500 rader'!AK58*4</f>
        <v>189120</v>
      </c>
      <c r="AL58" s="81">
        <f>'500 rader'!AL58*4</f>
        <v>226000</v>
      </c>
    </row>
    <row r="59" spans="1:38" ht="15.75" customHeight="1" x14ac:dyDescent="0.25">
      <c r="A59" s="8"/>
      <c r="B59" s="38" t="s">
        <v>5</v>
      </c>
      <c r="C59" s="38" t="s">
        <v>44</v>
      </c>
      <c r="D59" s="46">
        <v>31167</v>
      </c>
      <c r="E59" s="46">
        <v>19141</v>
      </c>
      <c r="F59" s="111">
        <f>'500 rader'!F59</f>
        <v>28</v>
      </c>
      <c r="G59" s="90">
        <f>'500 rader'!G59</f>
        <v>12</v>
      </c>
      <c r="H59" s="38">
        <f>'500 rader'!H59</f>
        <v>6912</v>
      </c>
      <c r="I59" s="42">
        <v>2000</v>
      </c>
      <c r="J59" s="79">
        <v>74</v>
      </c>
      <c r="K59" s="79">
        <v>222</v>
      </c>
      <c r="L59" s="79">
        <v>222</v>
      </c>
      <c r="M59" s="81">
        <v>148</v>
      </c>
      <c r="N59" s="79">
        <v>74</v>
      </c>
      <c r="O59" s="79">
        <v>74</v>
      </c>
      <c r="P59" s="82"/>
      <c r="Q59" s="81">
        <f>'500 rader'!Q59*4</f>
        <v>1300</v>
      </c>
      <c r="R59" s="81">
        <f>'500 rader'!R59*4</f>
        <v>1040</v>
      </c>
      <c r="S59" s="81">
        <f>'500 rader'!S59*4</f>
        <v>200</v>
      </c>
      <c r="T59" s="81">
        <f>'500 rader'!T59*4</f>
        <v>180</v>
      </c>
      <c r="U59" s="81">
        <f>'500 rader'!U59*4</f>
        <v>140</v>
      </c>
      <c r="V59" s="81">
        <f>'500 rader'!V59*4</f>
        <v>80</v>
      </c>
      <c r="W59" s="33"/>
      <c r="X59" s="82">
        <f>'500 rader'!X59</f>
        <v>6912</v>
      </c>
      <c r="Y59" s="33">
        <v>2000</v>
      </c>
      <c r="Z59" s="62">
        <v>1708</v>
      </c>
      <c r="AA59" s="62">
        <v>888</v>
      </c>
      <c r="AB59" s="62">
        <v>170</v>
      </c>
      <c r="AC59" s="62">
        <v>238</v>
      </c>
      <c r="AD59" s="62">
        <v>136</v>
      </c>
      <c r="AE59" s="62">
        <v>68</v>
      </c>
      <c r="AF59" s="62"/>
      <c r="AG59" s="81">
        <f>'500 rader'!AG59*4</f>
        <v>21440</v>
      </c>
      <c r="AH59" s="81">
        <f>'500 rader'!AH59*4</f>
        <v>31880</v>
      </c>
      <c r="AI59" s="81">
        <f>'500 rader'!AI59*4</f>
        <v>3820</v>
      </c>
      <c r="AJ59" s="81">
        <f>'500 rader'!AJ59*4</f>
        <v>2640</v>
      </c>
      <c r="AK59" s="81">
        <f>'500 rader'!AK59*4</f>
        <v>2340</v>
      </c>
      <c r="AL59" s="81">
        <f>'500 rader'!AL59*4</f>
        <v>1940</v>
      </c>
    </row>
    <row r="60" spans="1:38" ht="15.75" customHeight="1" x14ac:dyDescent="0.25">
      <c r="A60" s="8"/>
      <c r="B60" s="38" t="s">
        <v>4</v>
      </c>
      <c r="C60" s="38">
        <v>20</v>
      </c>
      <c r="D60" s="46">
        <v>159483</v>
      </c>
      <c r="E60" s="46">
        <v>308345</v>
      </c>
      <c r="F60" s="111">
        <f>'500 rader'!F60</f>
        <v>37</v>
      </c>
      <c r="G60" s="90">
        <f>'500 rader'!G60</f>
        <v>11</v>
      </c>
      <c r="H60" s="38">
        <f>'500 rader'!H60</f>
        <v>5184</v>
      </c>
      <c r="I60" s="42">
        <v>2000</v>
      </c>
      <c r="J60" s="79">
        <v>620</v>
      </c>
      <c r="K60" s="79">
        <v>990</v>
      </c>
      <c r="L60" s="79">
        <v>940</v>
      </c>
      <c r="M60" s="81">
        <v>870</v>
      </c>
      <c r="N60" s="79">
        <v>670</v>
      </c>
      <c r="O60" s="79">
        <v>520</v>
      </c>
      <c r="P60" s="82"/>
      <c r="Q60" s="81">
        <f>'500 rader'!Q60*4</f>
        <v>720</v>
      </c>
      <c r="R60" s="81">
        <f>'500 rader'!R60*4</f>
        <v>1300</v>
      </c>
      <c r="S60" s="81">
        <f>'500 rader'!S60*4</f>
        <v>1480</v>
      </c>
      <c r="T60" s="81">
        <f>'500 rader'!T60*4</f>
        <v>1140</v>
      </c>
      <c r="U60" s="81">
        <f>'500 rader'!U60*4</f>
        <v>860</v>
      </c>
      <c r="V60" s="81">
        <f>'500 rader'!V60*4</f>
        <v>820</v>
      </c>
      <c r="W60" s="33"/>
      <c r="X60" s="82">
        <f>'500 rader'!X60</f>
        <v>5184</v>
      </c>
      <c r="Y60" s="33">
        <v>2000</v>
      </c>
      <c r="Z60" s="62">
        <v>20296</v>
      </c>
      <c r="AA60" s="62">
        <v>178117</v>
      </c>
      <c r="AB60" s="62">
        <v>183303</v>
      </c>
      <c r="AC60" s="62">
        <v>28512</v>
      </c>
      <c r="AD60" s="62">
        <v>194397</v>
      </c>
      <c r="AE60" s="62">
        <v>188805</v>
      </c>
      <c r="AF60" s="62"/>
      <c r="AG60" s="81">
        <f>'500 rader'!AG60*4</f>
        <v>17940</v>
      </c>
      <c r="AH60" s="81">
        <f>'500 rader'!AH60*4</f>
        <v>34980</v>
      </c>
      <c r="AI60" s="81">
        <f>'500 rader'!AI60*4</f>
        <v>52800</v>
      </c>
      <c r="AJ60" s="81">
        <f>'500 rader'!AJ60*4</f>
        <v>68640</v>
      </c>
      <c r="AK60" s="81">
        <f>'500 rader'!AK60*4</f>
        <v>107460</v>
      </c>
      <c r="AL60" s="81">
        <f>'500 rader'!AL60*4</f>
        <v>128660</v>
      </c>
    </row>
    <row r="61" spans="1:38" ht="15.75" customHeight="1" x14ac:dyDescent="0.25">
      <c r="A61" s="8"/>
      <c r="B61" s="38" t="s">
        <v>7</v>
      </c>
      <c r="C61" s="38">
        <v>21</v>
      </c>
      <c r="D61" s="46">
        <v>113496</v>
      </c>
      <c r="E61" s="46">
        <v>87456</v>
      </c>
      <c r="F61" s="111">
        <f>'500 rader'!F61</f>
        <v>38</v>
      </c>
      <c r="G61" s="90">
        <f>'500 rader'!G61</f>
        <v>10</v>
      </c>
      <c r="H61" s="38">
        <f>'500 rader'!H61</f>
        <v>648</v>
      </c>
      <c r="I61" s="42">
        <v>2000</v>
      </c>
      <c r="J61" s="79">
        <v>16</v>
      </c>
      <c r="K61" s="79">
        <v>0</v>
      </c>
      <c r="L61" s="79">
        <v>0</v>
      </c>
      <c r="M61" s="81">
        <v>0</v>
      </c>
      <c r="N61" s="79">
        <v>0</v>
      </c>
      <c r="O61" s="79">
        <v>0</v>
      </c>
      <c r="P61" s="82"/>
      <c r="Q61" s="81">
        <f>'500 rader'!Q61*4</f>
        <v>220</v>
      </c>
      <c r="R61" s="81">
        <f>'500 rader'!R61*4</f>
        <v>0</v>
      </c>
      <c r="S61" s="81">
        <f>'500 rader'!S61*4</f>
        <v>0</v>
      </c>
      <c r="T61" s="81">
        <f>'500 rader'!T61*4</f>
        <v>0</v>
      </c>
      <c r="U61" s="81">
        <f>'500 rader'!U61*4</f>
        <v>0</v>
      </c>
      <c r="V61" s="81">
        <f>'500 rader'!V61*4</f>
        <v>0</v>
      </c>
      <c r="W61" s="33"/>
      <c r="X61" s="82">
        <f>'500 rader'!X61</f>
        <v>648</v>
      </c>
      <c r="Y61" s="33">
        <v>2000</v>
      </c>
      <c r="Z61" s="62">
        <v>123250</v>
      </c>
      <c r="AA61" s="62">
        <v>122449</v>
      </c>
      <c r="AB61" s="62">
        <v>123388</v>
      </c>
      <c r="AC61" s="62">
        <v>123652</v>
      </c>
      <c r="AD61" s="62">
        <v>123027</v>
      </c>
      <c r="AE61" s="62">
        <v>8384</v>
      </c>
      <c r="AF61" s="62"/>
      <c r="AG61" s="81">
        <f>'500 rader'!AG61*4</f>
        <v>9420</v>
      </c>
      <c r="AH61" s="81">
        <f>'500 rader'!AH61*4</f>
        <v>26180</v>
      </c>
      <c r="AI61" s="81">
        <f>'500 rader'!AI61*4</f>
        <v>42100</v>
      </c>
      <c r="AJ61" s="81">
        <f>'500 rader'!AJ61*4</f>
        <v>64200</v>
      </c>
      <c r="AK61" s="81">
        <f>'500 rader'!AK61*4</f>
        <v>100420</v>
      </c>
      <c r="AL61" s="81">
        <f>'500 rader'!AL61*4</f>
        <v>6900</v>
      </c>
    </row>
    <row r="62" spans="1:38" ht="15.75" customHeight="1" x14ac:dyDescent="0.25">
      <c r="A62" s="8"/>
      <c r="B62" s="38" t="s">
        <v>5</v>
      </c>
      <c r="C62" s="38" t="s">
        <v>45</v>
      </c>
      <c r="D62" s="46">
        <v>517234</v>
      </c>
      <c r="E62" s="46">
        <v>160049</v>
      </c>
      <c r="F62" s="111">
        <f>'500 rader'!F62</f>
        <v>39</v>
      </c>
      <c r="G62" s="90">
        <f>'500 rader'!G62</f>
        <v>9</v>
      </c>
      <c r="H62" s="38">
        <f>'500 rader'!H62</f>
        <v>3456</v>
      </c>
      <c r="I62" s="42">
        <v>2000</v>
      </c>
      <c r="J62" s="79">
        <v>0</v>
      </c>
      <c r="K62" s="79">
        <v>0</v>
      </c>
      <c r="L62" s="79">
        <v>0</v>
      </c>
      <c r="M62" s="81">
        <v>0</v>
      </c>
      <c r="N62" s="79">
        <v>0</v>
      </c>
      <c r="O62" s="79">
        <v>0</v>
      </c>
      <c r="P62" s="82"/>
      <c r="Q62" s="81">
        <f>'500 rader'!Q62*4</f>
        <v>0</v>
      </c>
      <c r="R62" s="81">
        <f>'500 rader'!R62*4</f>
        <v>0</v>
      </c>
      <c r="S62" s="81">
        <f>'500 rader'!S62*4</f>
        <v>0</v>
      </c>
      <c r="T62" s="81">
        <f>'500 rader'!T62*4</f>
        <v>0</v>
      </c>
      <c r="U62" s="81">
        <f>'500 rader'!U62*4</f>
        <v>0</v>
      </c>
      <c r="V62" s="81">
        <f>'500 rader'!V62*4</f>
        <v>0</v>
      </c>
      <c r="W62" s="33"/>
      <c r="X62" s="82">
        <f>'500 rader'!X62</f>
        <v>3456</v>
      </c>
      <c r="Y62" s="33">
        <v>2000</v>
      </c>
      <c r="Z62" s="62">
        <v>17754</v>
      </c>
      <c r="AA62" s="62">
        <v>36762</v>
      </c>
      <c r="AB62" s="62">
        <v>22355</v>
      </c>
      <c r="AC62" s="62">
        <v>37068</v>
      </c>
      <c r="AD62" s="62">
        <v>527839</v>
      </c>
      <c r="AE62" s="62">
        <v>21599</v>
      </c>
      <c r="AF62" s="62"/>
      <c r="AG62" s="81">
        <f>'500 rader'!AG62*4</f>
        <v>63140</v>
      </c>
      <c r="AH62" s="81">
        <f>'500 rader'!AH62*4</f>
        <v>90080</v>
      </c>
      <c r="AI62" s="81">
        <f>'500 rader'!AI62*4</f>
        <v>107760</v>
      </c>
      <c r="AJ62" s="81">
        <f>'500 rader'!AJ62*4</f>
        <v>134780</v>
      </c>
      <c r="AK62" s="81">
        <f>'500 rader'!AK62*4</f>
        <v>160080</v>
      </c>
      <c r="AL62" s="81">
        <f>'500 rader'!AL62*4</f>
        <v>186420</v>
      </c>
    </row>
    <row r="63" spans="1:38" ht="15.75" customHeight="1" x14ac:dyDescent="0.25">
      <c r="A63" s="8"/>
      <c r="B63" s="38" t="s">
        <v>7</v>
      </c>
      <c r="C63" s="38">
        <v>22</v>
      </c>
      <c r="D63" s="46">
        <v>260573</v>
      </c>
      <c r="E63" s="46">
        <v>841878</v>
      </c>
      <c r="F63" s="111">
        <f>'500 rader'!F63</f>
        <v>35</v>
      </c>
      <c r="G63" s="90">
        <f>'500 rader'!G63</f>
        <v>11</v>
      </c>
      <c r="H63" s="38">
        <f>'500 rader'!H63</f>
        <v>9216</v>
      </c>
      <c r="I63" s="42">
        <v>2000</v>
      </c>
      <c r="J63" s="79">
        <v>1049</v>
      </c>
      <c r="K63" s="79">
        <v>1027</v>
      </c>
      <c r="L63" s="79">
        <v>1545</v>
      </c>
      <c r="M63" s="81">
        <v>1738</v>
      </c>
      <c r="N63" s="79">
        <v>1782</v>
      </c>
      <c r="O63" s="79">
        <v>2234</v>
      </c>
      <c r="P63" s="82"/>
      <c r="Q63" s="81">
        <f>'500 rader'!Q63*4</f>
        <v>1140</v>
      </c>
      <c r="R63" s="81">
        <f>'500 rader'!R63*4</f>
        <v>1400</v>
      </c>
      <c r="S63" s="81">
        <f>'500 rader'!S63*4</f>
        <v>1700</v>
      </c>
      <c r="T63" s="81">
        <f>'500 rader'!T63*4</f>
        <v>2160</v>
      </c>
      <c r="U63" s="81">
        <f>'500 rader'!U63*4</f>
        <v>2120</v>
      </c>
      <c r="V63" s="81">
        <f>'500 rader'!V63*4</f>
        <v>2360</v>
      </c>
      <c r="W63" s="33"/>
      <c r="X63" s="82">
        <f>'500 rader'!X63</f>
        <v>9216</v>
      </c>
      <c r="Y63" s="33">
        <v>2000</v>
      </c>
      <c r="Z63" s="62">
        <v>12787</v>
      </c>
      <c r="AA63" s="62">
        <v>277680</v>
      </c>
      <c r="AB63" s="62">
        <v>26476</v>
      </c>
      <c r="AC63" s="62">
        <v>282654</v>
      </c>
      <c r="AD63" s="62">
        <v>26633</v>
      </c>
      <c r="AE63" s="62">
        <v>36455</v>
      </c>
      <c r="AF63" s="62"/>
      <c r="AG63" s="81">
        <f>'500 rader'!AG63*4</f>
        <v>60300</v>
      </c>
      <c r="AH63" s="81">
        <f>'500 rader'!AH63*4</f>
        <v>64680</v>
      </c>
      <c r="AI63" s="81">
        <f>'500 rader'!AI63*4</f>
        <v>72040</v>
      </c>
      <c r="AJ63" s="81">
        <f>'500 rader'!AJ63*4</f>
        <v>83880</v>
      </c>
      <c r="AK63" s="81">
        <f>'500 rader'!AK63*4</f>
        <v>100060</v>
      </c>
      <c r="AL63" s="81">
        <f>'500 rader'!AL63*4</f>
        <v>112240</v>
      </c>
    </row>
    <row r="64" spans="1:38" ht="15.75" customHeight="1" x14ac:dyDescent="0.25">
      <c r="A64" s="8"/>
      <c r="B64" s="38" t="s">
        <v>5</v>
      </c>
      <c r="C64" s="38" t="s">
        <v>46</v>
      </c>
      <c r="D64" s="46">
        <v>729283</v>
      </c>
      <c r="E64" s="46">
        <v>765593</v>
      </c>
      <c r="F64" s="111">
        <f>'500 rader'!F64</f>
        <v>38</v>
      </c>
      <c r="G64" s="90">
        <f>'500 rader'!G64</f>
        <v>9</v>
      </c>
      <c r="H64" s="38">
        <f>'500 rader'!H64</f>
        <v>6144</v>
      </c>
      <c r="I64" s="42">
        <v>2000</v>
      </c>
      <c r="J64" s="79">
        <v>0</v>
      </c>
      <c r="K64" s="79">
        <v>0</v>
      </c>
      <c r="L64" s="79">
        <v>0</v>
      </c>
      <c r="M64" s="81">
        <v>0</v>
      </c>
      <c r="N64" s="79">
        <v>0</v>
      </c>
      <c r="O64" s="79">
        <v>0</v>
      </c>
      <c r="P64" s="82"/>
      <c r="Q64" s="81">
        <f>'500 rader'!Q64*4</f>
        <v>0</v>
      </c>
      <c r="R64" s="81">
        <f>'500 rader'!R64*4</f>
        <v>0</v>
      </c>
      <c r="S64" s="81">
        <f>'500 rader'!S64*4</f>
        <v>0</v>
      </c>
      <c r="T64" s="81">
        <f>'500 rader'!T64*4</f>
        <v>0</v>
      </c>
      <c r="U64" s="81">
        <f>'500 rader'!U64*4</f>
        <v>0</v>
      </c>
      <c r="V64" s="81">
        <f>'500 rader'!V64*4</f>
        <v>0</v>
      </c>
      <c r="W64" s="33"/>
      <c r="X64" s="82">
        <f>'500 rader'!X64</f>
        <v>6144</v>
      </c>
      <c r="Y64" s="33">
        <v>2000</v>
      </c>
      <c r="Z64" s="79">
        <v>18016</v>
      </c>
      <c r="AA64" s="79">
        <v>64821</v>
      </c>
      <c r="AB64" s="79">
        <v>40651</v>
      </c>
      <c r="AC64" s="81">
        <v>81380</v>
      </c>
      <c r="AD64" s="79">
        <v>853340</v>
      </c>
      <c r="AE64" s="79">
        <v>156525</v>
      </c>
      <c r="AF64" s="79"/>
      <c r="AG64" s="81">
        <f>'500 rader'!AG64*4</f>
        <v>108360</v>
      </c>
      <c r="AH64" s="81">
        <f>'500 rader'!AH64*4</f>
        <v>121060</v>
      </c>
      <c r="AI64" s="81">
        <f>'500 rader'!AI64*4</f>
        <v>145420</v>
      </c>
      <c r="AJ64" s="81">
        <f>'500 rader'!AJ64*4</f>
        <v>172540</v>
      </c>
      <c r="AK64" s="81">
        <f>'500 rader'!AK64*4</f>
        <v>217060</v>
      </c>
      <c r="AL64" s="81">
        <f>'500 rader'!AL64*4</f>
        <v>251620</v>
      </c>
    </row>
    <row r="65" spans="1:38" ht="15.75" customHeight="1" x14ac:dyDescent="0.25">
      <c r="A65" s="8"/>
      <c r="B65" s="38" t="s">
        <v>6</v>
      </c>
      <c r="C65" s="38" t="s">
        <v>47</v>
      </c>
      <c r="D65" s="46">
        <v>568311</v>
      </c>
      <c r="E65" s="46">
        <v>231879</v>
      </c>
      <c r="F65" s="111">
        <f>'500 rader'!F65</f>
        <v>35</v>
      </c>
      <c r="G65" s="90">
        <f>'500 rader'!G65</f>
        <v>10</v>
      </c>
      <c r="H65" s="38">
        <f>'500 rader'!H65</f>
        <v>4608</v>
      </c>
      <c r="I65" s="42">
        <v>2000</v>
      </c>
      <c r="J65" s="79">
        <v>118</v>
      </c>
      <c r="K65" s="79">
        <v>118</v>
      </c>
      <c r="L65" s="79">
        <v>236</v>
      </c>
      <c r="M65" s="81">
        <v>236</v>
      </c>
      <c r="N65" s="79">
        <v>236</v>
      </c>
      <c r="O65" s="79">
        <v>177</v>
      </c>
      <c r="P65" s="82"/>
      <c r="Q65" s="81">
        <f>'500 rader'!Q65*4</f>
        <v>60</v>
      </c>
      <c r="R65" s="81">
        <f>'500 rader'!R65*4</f>
        <v>100</v>
      </c>
      <c r="S65" s="81">
        <f>'500 rader'!S65*4</f>
        <v>140</v>
      </c>
      <c r="T65" s="81">
        <f>'500 rader'!T65*4</f>
        <v>200</v>
      </c>
      <c r="U65" s="81">
        <f>'500 rader'!U65*4</f>
        <v>280</v>
      </c>
      <c r="V65" s="81">
        <f>'500 rader'!V65*4</f>
        <v>240</v>
      </c>
      <c r="W65" s="33"/>
      <c r="X65" s="82">
        <f>'500 rader'!X65</f>
        <v>4608</v>
      </c>
      <c r="Y65" s="33">
        <v>2000</v>
      </c>
      <c r="Z65" s="62">
        <v>19980</v>
      </c>
      <c r="AA65" s="62">
        <v>75827</v>
      </c>
      <c r="AB65" s="62">
        <v>67055</v>
      </c>
      <c r="AC65" s="62">
        <v>647312</v>
      </c>
      <c r="AD65" s="62">
        <v>680115</v>
      </c>
      <c r="AE65" s="62">
        <v>114711</v>
      </c>
      <c r="AF65" s="62"/>
      <c r="AG65" s="81">
        <f>'500 rader'!AG65*4</f>
        <v>76460</v>
      </c>
      <c r="AH65" s="81">
        <f>'500 rader'!AH65*4</f>
        <v>132900</v>
      </c>
      <c r="AI65" s="81">
        <f>'500 rader'!AI65*4</f>
        <v>205820</v>
      </c>
      <c r="AJ65" s="81">
        <f>'500 rader'!AJ65*4</f>
        <v>265640</v>
      </c>
      <c r="AK65" s="81">
        <f>'500 rader'!AK65*4</f>
        <v>407720</v>
      </c>
      <c r="AL65" s="81">
        <f>'500 rader'!AL65*4</f>
        <v>509620</v>
      </c>
    </row>
    <row r="66" spans="1:38" ht="15.75" customHeight="1" x14ac:dyDescent="0.25">
      <c r="A66" s="8"/>
      <c r="B66" s="38" t="str">
        <f>'500 rader'!B66</f>
        <v>Stryk</v>
      </c>
      <c r="C66" s="38">
        <f>'500 rader'!C66</f>
        <v>23</v>
      </c>
      <c r="D66" s="89">
        <f>'500 rader'!D66</f>
        <v>26830</v>
      </c>
      <c r="E66" s="89">
        <f>'500 rader'!E66</f>
        <v>13117</v>
      </c>
      <c r="F66" s="111">
        <f>'500 rader'!F66</f>
        <v>34</v>
      </c>
      <c r="G66" s="90">
        <f>'500 rader'!G66</f>
        <v>11</v>
      </c>
      <c r="H66" s="38">
        <f>'500 rader'!H66</f>
        <v>6912</v>
      </c>
      <c r="I66" s="42">
        <v>2000</v>
      </c>
      <c r="J66" s="79">
        <v>104</v>
      </c>
      <c r="K66" s="79">
        <v>52</v>
      </c>
      <c r="L66" s="79">
        <v>104</v>
      </c>
      <c r="M66" s="81">
        <v>0</v>
      </c>
      <c r="N66" s="79">
        <v>0</v>
      </c>
      <c r="O66" s="79">
        <v>0</v>
      </c>
      <c r="P66" s="82"/>
      <c r="Q66" s="81">
        <f>'500 rader'!Q66*4</f>
        <v>80</v>
      </c>
      <c r="R66" s="81">
        <f>'500 rader'!R66*4</f>
        <v>100</v>
      </c>
      <c r="S66" s="81">
        <f>'500 rader'!S66*4</f>
        <v>140</v>
      </c>
      <c r="T66" s="81">
        <f>'500 rader'!T66*4</f>
        <v>0</v>
      </c>
      <c r="U66" s="81">
        <f>'500 rader'!U66*4</f>
        <v>0</v>
      </c>
      <c r="V66" s="81">
        <f>'500 rader'!V66*4</f>
        <v>0</v>
      </c>
      <c r="W66" s="33"/>
      <c r="X66" s="82">
        <f>'500 rader'!X66</f>
        <v>6912</v>
      </c>
      <c r="Y66" s="33">
        <v>2000</v>
      </c>
      <c r="Z66" s="62">
        <v>31052</v>
      </c>
      <c r="AA66" s="62">
        <v>29368</v>
      </c>
      <c r="AB66" s="62">
        <v>1788</v>
      </c>
      <c r="AC66" s="62">
        <v>1502</v>
      </c>
      <c r="AD66" s="62">
        <v>778</v>
      </c>
      <c r="AE66" s="62">
        <v>622</v>
      </c>
      <c r="AF66" s="62"/>
      <c r="AG66" s="81">
        <f>'500 rader'!AG66*4</f>
        <v>25660</v>
      </c>
      <c r="AH66" s="81">
        <f>'500 rader'!AH66*4</f>
        <v>34620</v>
      </c>
      <c r="AI66" s="81">
        <f>'500 rader'!AI66*4</f>
        <v>1840</v>
      </c>
      <c r="AJ66" s="81">
        <f>'500 rader'!AJ66*4</f>
        <v>1120</v>
      </c>
      <c r="AK66" s="81">
        <f>'500 rader'!AK66*4</f>
        <v>820</v>
      </c>
      <c r="AL66" s="81">
        <f>'500 rader'!AL66*4</f>
        <v>520</v>
      </c>
    </row>
    <row r="67" spans="1:38" ht="15.75" customHeight="1" x14ac:dyDescent="0.25">
      <c r="A67" s="8"/>
      <c r="B67" s="38" t="str">
        <f>'500 rader'!B67</f>
        <v xml:space="preserve">Europa </v>
      </c>
      <c r="C67" s="38" t="str">
        <f>'500 rader'!C67</f>
        <v>23B</v>
      </c>
      <c r="D67" s="89">
        <f>'500 rader'!D67</f>
        <v>46382</v>
      </c>
      <c r="E67" s="89">
        <f>'500 rader'!E67</f>
        <v>110907</v>
      </c>
      <c r="F67" s="111">
        <f>'500 rader'!F67</f>
        <v>28</v>
      </c>
      <c r="G67" s="90">
        <f>'500 rader'!G67</f>
        <v>12</v>
      </c>
      <c r="H67" s="38">
        <f>'500 rader'!H67</f>
        <v>5184</v>
      </c>
      <c r="I67" s="42">
        <v>2000</v>
      </c>
      <c r="J67" s="62">
        <v>1770</v>
      </c>
      <c r="K67" s="62">
        <v>3408</v>
      </c>
      <c r="L67" s="62">
        <v>3130</v>
      </c>
      <c r="M67" s="62">
        <v>3058</v>
      </c>
      <c r="N67" s="62">
        <v>1246</v>
      </c>
      <c r="O67" s="62">
        <v>1090</v>
      </c>
      <c r="P67" s="82"/>
      <c r="Q67" s="81">
        <f>'500 rader'!Q67*4</f>
        <v>1500</v>
      </c>
      <c r="R67" s="81">
        <f>'500 rader'!R67*4</f>
        <v>2480</v>
      </c>
      <c r="S67" s="81">
        <f>'500 rader'!S67*4</f>
        <v>3040</v>
      </c>
      <c r="T67" s="81">
        <f>'500 rader'!T67*4</f>
        <v>3420</v>
      </c>
      <c r="U67" s="81">
        <f>'500 rader'!U67*4</f>
        <v>1480</v>
      </c>
      <c r="V67" s="81">
        <f>'500 rader'!V67*4</f>
        <v>1340</v>
      </c>
      <c r="W67" s="33"/>
      <c r="X67" s="82">
        <f>'500 rader'!X67</f>
        <v>5184</v>
      </c>
      <c r="Y67" s="33">
        <v>2000</v>
      </c>
      <c r="Z67" s="62">
        <v>8598</v>
      </c>
      <c r="AA67" s="62">
        <v>17362</v>
      </c>
      <c r="AB67" s="62">
        <v>65518</v>
      </c>
      <c r="AC67" s="62">
        <v>69448</v>
      </c>
      <c r="AD67" s="62">
        <v>69584</v>
      </c>
      <c r="AE67" s="62">
        <v>69636</v>
      </c>
      <c r="AF67" s="62"/>
      <c r="AG67" s="81">
        <f>'500 rader'!AG67*4</f>
        <v>11940</v>
      </c>
      <c r="AH67" s="81">
        <f>'500 rader'!AH67*4</f>
        <v>24920</v>
      </c>
      <c r="AI67" s="81">
        <f>'500 rader'!AI67*4</f>
        <v>37200</v>
      </c>
      <c r="AJ67" s="81">
        <f>'500 rader'!AJ67*4</f>
        <v>53400</v>
      </c>
      <c r="AK67" s="81">
        <f>'500 rader'!AK67*4</f>
        <v>76460</v>
      </c>
      <c r="AL67" s="81">
        <f>'500 rader'!AL67*4</f>
        <v>17900</v>
      </c>
    </row>
    <row r="68" spans="1:38" ht="15.75" customHeight="1" x14ac:dyDescent="0.25">
      <c r="A68" s="8"/>
      <c r="B68" s="38" t="str">
        <f>'500 rader'!B68</f>
        <v xml:space="preserve">Europa </v>
      </c>
      <c r="C68" s="38" t="str">
        <f>'500 rader'!C68</f>
        <v>24A</v>
      </c>
      <c r="D68" s="89">
        <f>'500 rader'!D68</f>
        <v>83843</v>
      </c>
      <c r="E68" s="89">
        <f>'500 rader'!E68</f>
        <v>46167</v>
      </c>
      <c r="F68" s="111">
        <f>'500 rader'!F68</f>
        <v>35</v>
      </c>
      <c r="G68" s="90">
        <f>'500 rader'!G68</f>
        <v>13</v>
      </c>
      <c r="H68" s="38">
        <f>'500 rader'!H68</f>
        <v>7776</v>
      </c>
      <c r="I68" s="42">
        <v>2000</v>
      </c>
      <c r="J68" s="79">
        <v>7712</v>
      </c>
      <c r="K68" s="79">
        <v>9750</v>
      </c>
      <c r="L68" s="79">
        <v>90301</v>
      </c>
      <c r="M68" s="81">
        <v>4185</v>
      </c>
      <c r="N68" s="79">
        <v>5204</v>
      </c>
      <c r="O68" s="79">
        <v>2053</v>
      </c>
      <c r="P68" s="82"/>
      <c r="Q68" s="81">
        <f>'500 rader'!Q68*4</f>
        <v>18600</v>
      </c>
      <c r="R68" s="81">
        <f>'500 rader'!R68*4</f>
        <v>45940</v>
      </c>
      <c r="S68" s="81">
        <f>'500 rader'!S68*4</f>
        <v>65120</v>
      </c>
      <c r="T68" s="81">
        <f>'500 rader'!T68*4</f>
        <v>5640</v>
      </c>
      <c r="U68" s="81">
        <f>'500 rader'!U68*4</f>
        <v>5520</v>
      </c>
      <c r="V68" s="81">
        <f>'500 rader'!V68*4</f>
        <v>4360</v>
      </c>
      <c r="W68" s="33"/>
      <c r="X68" s="82">
        <f>'500 rader'!X68</f>
        <v>7776</v>
      </c>
      <c r="Y68" s="33">
        <v>2000</v>
      </c>
      <c r="Z68" s="62">
        <v>2711</v>
      </c>
      <c r="AA68" s="62">
        <v>89564</v>
      </c>
      <c r="AB68" s="62">
        <v>8872</v>
      </c>
      <c r="AC68" s="62">
        <v>7712</v>
      </c>
      <c r="AD68" s="62">
        <v>5439</v>
      </c>
      <c r="AE68" s="62">
        <v>6787</v>
      </c>
      <c r="AF68" s="62"/>
      <c r="AG68" s="81">
        <f>'500 rader'!AG68*4</f>
        <v>18600</v>
      </c>
      <c r="AH68" s="81">
        <f>'500 rader'!AH68*4</f>
        <v>45940</v>
      </c>
      <c r="AI68" s="81">
        <f>'500 rader'!AI68*4</f>
        <v>65120</v>
      </c>
      <c r="AJ68" s="81">
        <f>'500 rader'!AJ68*4</f>
        <v>5640</v>
      </c>
      <c r="AK68" s="81">
        <f>'500 rader'!AK68*4</f>
        <v>5520</v>
      </c>
      <c r="AL68" s="81">
        <f>'500 rader'!AL68*4</f>
        <v>4360</v>
      </c>
    </row>
    <row r="69" spans="1:38" ht="15.75" customHeight="1" x14ac:dyDescent="0.25">
      <c r="A69" s="8"/>
      <c r="B69" s="38" t="str">
        <f>'500 rader'!B69</f>
        <v>Stryk</v>
      </c>
      <c r="C69" s="38">
        <f>'500 rader'!C69</f>
        <v>24</v>
      </c>
      <c r="D69" s="89">
        <f>'500 rader'!D69</f>
        <v>21112</v>
      </c>
      <c r="E69" s="89">
        <f>'500 rader'!E69</f>
        <v>10508</v>
      </c>
      <c r="F69" s="111">
        <f>'500 rader'!F69</f>
        <v>33</v>
      </c>
      <c r="G69" s="90">
        <f>'500 rader'!G69</f>
        <v>11</v>
      </c>
      <c r="H69" s="38">
        <f>'500 rader'!H69</f>
        <v>7776</v>
      </c>
      <c r="I69" s="42">
        <v>2000</v>
      </c>
      <c r="J69" s="79">
        <v>36</v>
      </c>
      <c r="K69" s="79">
        <v>0</v>
      </c>
      <c r="L69" s="79">
        <v>0</v>
      </c>
      <c r="M69" s="81">
        <v>0</v>
      </c>
      <c r="N69" s="79">
        <v>0</v>
      </c>
      <c r="O69" s="79">
        <v>0</v>
      </c>
      <c r="P69" s="82"/>
      <c r="Q69" s="81">
        <f>'500 rader'!Q69*4</f>
        <v>120</v>
      </c>
      <c r="R69" s="81">
        <f>'500 rader'!R69*4</f>
        <v>0</v>
      </c>
      <c r="S69" s="81">
        <f>'500 rader'!S69*4</f>
        <v>0</v>
      </c>
      <c r="T69" s="81">
        <f>'500 rader'!T69*4</f>
        <v>0</v>
      </c>
      <c r="U69" s="81">
        <f>'500 rader'!U69*4</f>
        <v>0</v>
      </c>
      <c r="V69" s="81">
        <f>'500 rader'!V69*4</f>
        <v>0</v>
      </c>
      <c r="W69" s="33"/>
      <c r="X69" s="82">
        <f>'500 rader'!X69</f>
        <v>7776</v>
      </c>
      <c r="Y69" s="33">
        <v>2000</v>
      </c>
      <c r="Z69" s="62">
        <v>2808</v>
      </c>
      <c r="AA69" s="62">
        <v>1720</v>
      </c>
      <c r="AB69" s="62">
        <v>814</v>
      </c>
      <c r="AC69" s="62">
        <v>778</v>
      </c>
      <c r="AD69" s="62">
        <v>506</v>
      </c>
      <c r="AE69" s="62">
        <v>234</v>
      </c>
      <c r="AF69" s="62"/>
      <c r="AG69" s="81">
        <f>'500 rader'!AG69*4</f>
        <v>13640</v>
      </c>
      <c r="AH69" s="81">
        <f>'500 rader'!AH69*4</f>
        <v>1520</v>
      </c>
      <c r="AI69" s="81">
        <f>'500 rader'!AI69*4</f>
        <v>1040</v>
      </c>
      <c r="AJ69" s="81">
        <f>'500 rader'!AJ69*4</f>
        <v>720</v>
      </c>
      <c r="AK69" s="81">
        <f>'500 rader'!AK69*4</f>
        <v>440</v>
      </c>
      <c r="AL69" s="81">
        <f>'500 rader'!AL69*4</f>
        <v>460</v>
      </c>
    </row>
    <row r="70" spans="1:38" ht="15.75" customHeight="1" x14ac:dyDescent="0.25">
      <c r="A70" s="8"/>
      <c r="B70" s="38" t="str">
        <f>'500 rader'!B70</f>
        <v>Europa</v>
      </c>
      <c r="C70" s="38" t="str">
        <f>'500 rader'!C70</f>
        <v>24B</v>
      </c>
      <c r="D70" s="89">
        <f>'500 rader'!D70</f>
        <v>3061686</v>
      </c>
      <c r="E70" s="89">
        <f>'500 rader'!E70</f>
        <v>3061686</v>
      </c>
      <c r="F70" s="111">
        <f>'500 rader'!F70</f>
        <v>39</v>
      </c>
      <c r="G70" s="90">
        <f>'500 rader'!G70</f>
        <v>10</v>
      </c>
      <c r="H70" s="38">
        <f>'500 rader'!H70</f>
        <v>5184</v>
      </c>
      <c r="I70" s="42">
        <v>2000</v>
      </c>
      <c r="J70" s="79">
        <v>375</v>
      </c>
      <c r="K70" s="79">
        <v>375</v>
      </c>
      <c r="L70" s="79">
        <v>0</v>
      </c>
      <c r="M70" s="81">
        <v>375</v>
      </c>
      <c r="N70" s="79">
        <v>1125</v>
      </c>
      <c r="O70" s="79">
        <v>1125</v>
      </c>
      <c r="P70" s="82"/>
      <c r="Q70" s="81">
        <f>'500 rader'!Q70*4</f>
        <v>160</v>
      </c>
      <c r="R70" s="81">
        <f>'500 rader'!R70*4</f>
        <v>300</v>
      </c>
      <c r="S70" s="81">
        <f>'500 rader'!S70*4</f>
        <v>460</v>
      </c>
      <c r="T70" s="81">
        <f>'500 rader'!T70*4</f>
        <v>640</v>
      </c>
      <c r="U70" s="81">
        <f>'500 rader'!U70*4</f>
        <v>1000</v>
      </c>
      <c r="V70" s="81">
        <f>'500 rader'!V70*4</f>
        <v>1240</v>
      </c>
      <c r="W70" s="33"/>
      <c r="X70" s="82">
        <f>'500 rader'!X70</f>
        <v>5184</v>
      </c>
      <c r="Y70" s="33">
        <v>2000</v>
      </c>
      <c r="Z70" s="62">
        <v>26557</v>
      </c>
      <c r="AA70" s="62">
        <v>182210</v>
      </c>
      <c r="AB70" s="62">
        <v>41786</v>
      </c>
      <c r="AC70" s="62">
        <v>207569</v>
      </c>
      <c r="AD70" s="62">
        <v>229480</v>
      </c>
      <c r="AE70" s="62">
        <v>313119</v>
      </c>
      <c r="AF70" s="62"/>
      <c r="AG70" s="81">
        <f>'500 rader'!AG70*4</f>
        <v>50800</v>
      </c>
      <c r="AH70" s="81">
        <f>'500 rader'!AH70*4</f>
        <v>99440</v>
      </c>
      <c r="AI70" s="81">
        <f>'500 rader'!AI70*4</f>
        <v>148740</v>
      </c>
      <c r="AJ70" s="81">
        <f>'500 rader'!AJ70*4</f>
        <v>208660</v>
      </c>
      <c r="AK70" s="81">
        <f>'500 rader'!AK70*4</f>
        <v>311220</v>
      </c>
      <c r="AL70" s="81">
        <f>'500 rader'!AL70*4</f>
        <v>384720</v>
      </c>
    </row>
    <row r="71" spans="1:38" ht="15.75" customHeight="1" x14ac:dyDescent="0.25">
      <c r="A71" s="8"/>
      <c r="B71" s="38" t="str">
        <f>'500 rader'!B71</f>
        <v>Stryk</v>
      </c>
      <c r="C71" s="38">
        <f>'500 rader'!C71</f>
        <v>25</v>
      </c>
      <c r="D71" s="89">
        <f>'500 rader'!D71</f>
        <v>2773697</v>
      </c>
      <c r="E71" s="89">
        <f>'500 rader'!E71</f>
        <v>1367604</v>
      </c>
      <c r="F71" s="111">
        <f>'500 rader'!F71</f>
        <v>37</v>
      </c>
      <c r="G71" s="90">
        <f>'500 rader'!G71</f>
        <v>10</v>
      </c>
      <c r="H71" s="38">
        <f>'500 rader'!H71</f>
        <v>4608</v>
      </c>
      <c r="I71" s="42">
        <v>2000</v>
      </c>
      <c r="J71" s="79">
        <v>381</v>
      </c>
      <c r="K71" s="79">
        <v>381</v>
      </c>
      <c r="L71" s="79">
        <v>508</v>
      </c>
      <c r="M71" s="81">
        <v>381</v>
      </c>
      <c r="N71" s="79">
        <v>254</v>
      </c>
      <c r="O71" s="79">
        <v>254</v>
      </c>
      <c r="P71" s="81"/>
      <c r="Q71" s="81">
        <f>'500 rader'!Q71*4</f>
        <v>240</v>
      </c>
      <c r="R71" s="81">
        <f>'500 rader'!R71*4</f>
        <v>360</v>
      </c>
      <c r="S71" s="81">
        <f>'500 rader'!S71*4</f>
        <v>500</v>
      </c>
      <c r="T71" s="81">
        <f>'500 rader'!T71*4</f>
        <v>400</v>
      </c>
      <c r="U71" s="81">
        <f>'500 rader'!U71*4</f>
        <v>300</v>
      </c>
      <c r="V71" s="81">
        <f>'500 rader'!V71*4</f>
        <v>380</v>
      </c>
      <c r="W71" s="33"/>
      <c r="X71" s="82">
        <f>'500 rader'!X71</f>
        <v>9216</v>
      </c>
      <c r="Y71" s="33">
        <v>2000</v>
      </c>
      <c r="Z71" s="62">
        <v>35297</v>
      </c>
      <c r="AA71" s="62">
        <v>2810696</v>
      </c>
      <c r="AB71" s="62">
        <v>24520</v>
      </c>
      <c r="AC71" s="62">
        <v>28535</v>
      </c>
      <c r="AD71" s="62">
        <v>2837980</v>
      </c>
      <c r="AE71" s="62">
        <v>77637</v>
      </c>
      <c r="AF71" s="62"/>
      <c r="AG71" s="81">
        <f>'500 rader'!AG71*4</f>
        <v>129440</v>
      </c>
      <c r="AH71" s="81">
        <f>'500 rader'!AH71*4</f>
        <v>189480</v>
      </c>
      <c r="AI71" s="81">
        <f>'500 rader'!AI71*4</f>
        <v>248980</v>
      </c>
      <c r="AJ71" s="81">
        <f>'500 rader'!AJ71*4</f>
        <v>319480</v>
      </c>
      <c r="AK71" s="81">
        <f>'500 rader'!AK71*4</f>
        <v>428420</v>
      </c>
      <c r="AL71" s="81">
        <f>'500 rader'!AL71*4</f>
        <v>505720</v>
      </c>
    </row>
    <row r="72" spans="1:38" ht="15.75" customHeight="1" x14ac:dyDescent="0.25">
      <c r="A72" s="8"/>
      <c r="B72" s="38" t="str">
        <f>'500 rader'!B72</f>
        <v xml:space="preserve">Europa </v>
      </c>
      <c r="C72" s="38" t="str">
        <f>'500 rader'!C72</f>
        <v>25A</v>
      </c>
      <c r="D72" s="89">
        <f>'500 rader'!D72</f>
        <v>7086</v>
      </c>
      <c r="E72" s="89">
        <f>'500 rader'!E72</f>
        <v>6711</v>
      </c>
      <c r="F72" s="111">
        <f>'500 rader'!F72</f>
        <v>30</v>
      </c>
      <c r="G72" s="90">
        <f>'500 rader'!G72</f>
        <v>12</v>
      </c>
      <c r="H72" s="38">
        <f>'500 rader'!H72</f>
        <v>6912</v>
      </c>
      <c r="I72" s="42">
        <v>2000</v>
      </c>
      <c r="J72" s="79">
        <v>122</v>
      </c>
      <c r="K72" s="79">
        <v>0</v>
      </c>
      <c r="L72" s="79">
        <v>0</v>
      </c>
      <c r="M72" s="81">
        <v>0</v>
      </c>
      <c r="N72" s="79">
        <v>0</v>
      </c>
      <c r="O72" s="79">
        <v>0</v>
      </c>
      <c r="P72" s="81"/>
      <c r="Q72" s="81">
        <f>'500 rader'!Q72*4</f>
        <v>140</v>
      </c>
      <c r="R72" s="81">
        <f>'500 rader'!R72*4</f>
        <v>0</v>
      </c>
      <c r="S72" s="81">
        <f>'500 rader'!S72*4</f>
        <v>0</v>
      </c>
      <c r="T72" s="81">
        <f>'500 rader'!T72*4</f>
        <v>0</v>
      </c>
      <c r="U72" s="81">
        <f>'500 rader'!U72*4</f>
        <v>0</v>
      </c>
      <c r="V72" s="81">
        <f>'500 rader'!V72*4</f>
        <v>0</v>
      </c>
      <c r="W72" s="33"/>
      <c r="X72" s="82">
        <f>'500 rader'!X72</f>
        <v>6912</v>
      </c>
      <c r="Y72" s="33">
        <v>2000</v>
      </c>
      <c r="Z72" s="62">
        <v>854</v>
      </c>
      <c r="AA72" s="62">
        <v>122</v>
      </c>
      <c r="AB72" s="62">
        <v>0</v>
      </c>
      <c r="AC72" s="62">
        <v>0</v>
      </c>
      <c r="AD72" s="62">
        <v>0</v>
      </c>
      <c r="AE72" s="62">
        <v>0</v>
      </c>
      <c r="AF72" s="62"/>
      <c r="AG72" s="81">
        <f>'500 rader'!AG72*4</f>
        <v>5120</v>
      </c>
      <c r="AH72" s="81">
        <f>'500 rader'!AH72*4</f>
        <v>360</v>
      </c>
      <c r="AI72" s="81">
        <f>'500 rader'!AI72*4</f>
        <v>60</v>
      </c>
      <c r="AJ72" s="81">
        <f>'500 rader'!AJ72*4</f>
        <v>0</v>
      </c>
      <c r="AK72" s="81">
        <f>'500 rader'!AK72*4</f>
        <v>0</v>
      </c>
      <c r="AL72" s="81">
        <f>'500 rader'!AL72*4</f>
        <v>0</v>
      </c>
    </row>
    <row r="73" spans="1:38" ht="15.75" customHeight="1" x14ac:dyDescent="0.25">
      <c r="A73" s="8"/>
      <c r="B73" s="38" t="str">
        <f>'500 rader'!B73</f>
        <v>Stryk</v>
      </c>
      <c r="C73" s="38">
        <f>'500 rader'!C73</f>
        <v>26</v>
      </c>
      <c r="D73" s="89">
        <f>'500 rader'!D73</f>
        <v>3047394</v>
      </c>
      <c r="E73" s="89">
        <f>'500 rader'!E73</f>
        <v>3047394</v>
      </c>
      <c r="F73" s="111">
        <f>'500 rader'!F73</f>
        <v>36</v>
      </c>
      <c r="G73" s="90">
        <f>'500 rader'!G73</f>
        <v>7</v>
      </c>
      <c r="H73" s="38">
        <f>'500 rader'!H73</f>
        <v>3072</v>
      </c>
      <c r="I73" s="42">
        <v>2000</v>
      </c>
      <c r="J73" s="79">
        <v>0</v>
      </c>
      <c r="K73" s="79">
        <v>0</v>
      </c>
      <c r="L73" s="79">
        <v>0</v>
      </c>
      <c r="M73" s="81">
        <v>0</v>
      </c>
      <c r="N73" s="79">
        <v>0</v>
      </c>
      <c r="O73" s="79">
        <v>0</v>
      </c>
      <c r="P73" s="81"/>
      <c r="Q73" s="81">
        <f>'500 rader'!Q73*4</f>
        <v>0</v>
      </c>
      <c r="R73" s="81">
        <f>'500 rader'!R73*4</f>
        <v>0</v>
      </c>
      <c r="S73" s="81">
        <f>'500 rader'!S73*4</f>
        <v>0</v>
      </c>
      <c r="T73" s="81">
        <f>'500 rader'!T73*4</f>
        <v>0</v>
      </c>
      <c r="U73" s="81">
        <f>'500 rader'!U73*4</f>
        <v>0</v>
      </c>
      <c r="V73" s="81">
        <f>'500 rader'!V73*4</f>
        <v>0</v>
      </c>
      <c r="W73" s="33"/>
      <c r="X73" s="82">
        <f>'500 rader'!X73</f>
        <v>6144</v>
      </c>
      <c r="Y73" s="33">
        <v>2000</v>
      </c>
      <c r="Z73" s="62">
        <v>22666</v>
      </c>
      <c r="AA73" s="62">
        <v>157600</v>
      </c>
      <c r="AB73" s="62">
        <v>22910</v>
      </c>
      <c r="AC73" s="62">
        <v>96468</v>
      </c>
      <c r="AD73" s="62">
        <v>165280</v>
      </c>
      <c r="AE73" s="62">
        <v>182506</v>
      </c>
      <c r="AF73" s="62"/>
      <c r="AG73" s="81">
        <f>'500 rader'!AG73*4</f>
        <v>70940</v>
      </c>
      <c r="AH73" s="81">
        <f>'500 rader'!AH73*4</f>
        <v>41340</v>
      </c>
      <c r="AI73" s="81">
        <f>'500 rader'!AI73*4</f>
        <v>125920</v>
      </c>
      <c r="AJ73" s="81">
        <f>'500 rader'!AJ73*4</f>
        <v>163000</v>
      </c>
      <c r="AK73" s="81">
        <f>'500 rader'!AK73*4</f>
        <v>224840</v>
      </c>
      <c r="AL73" s="81">
        <f>'500 rader'!AL73*4</f>
        <v>268780</v>
      </c>
    </row>
    <row r="74" spans="1:38" ht="15.75" customHeight="1" x14ac:dyDescent="0.25">
      <c r="A74" s="8"/>
      <c r="B74" s="38"/>
      <c r="C74" s="38"/>
      <c r="D74" s="88"/>
      <c r="E74" s="88"/>
      <c r="F74" s="112"/>
      <c r="G74" s="96"/>
      <c r="H74" s="41"/>
      <c r="I74" s="42"/>
      <c r="J74" s="79"/>
      <c r="K74" s="79"/>
      <c r="L74" s="79"/>
      <c r="M74" s="81"/>
      <c r="N74" s="79"/>
      <c r="O74" s="79"/>
      <c r="P74" s="81"/>
      <c r="Q74" s="81"/>
      <c r="R74" s="81"/>
      <c r="S74" s="81"/>
      <c r="T74" s="81"/>
      <c r="U74" s="81"/>
      <c r="V74" s="81"/>
      <c r="W74" s="33"/>
      <c r="X74" s="82"/>
      <c r="Y74" s="33"/>
      <c r="Z74" s="62"/>
      <c r="AA74" s="62"/>
      <c r="AB74" s="62"/>
      <c r="AC74" s="62"/>
      <c r="AD74" s="62"/>
      <c r="AE74" s="62"/>
      <c r="AF74" s="62"/>
      <c r="AG74" s="81"/>
      <c r="AH74" s="81"/>
      <c r="AI74" s="81"/>
      <c r="AJ74" s="81"/>
      <c r="AK74" s="81"/>
      <c r="AL74" s="81"/>
    </row>
    <row r="75" spans="1:38" ht="15.75" customHeight="1" x14ac:dyDescent="0.25">
      <c r="A75" s="8"/>
      <c r="B75" s="38"/>
      <c r="C75" s="38"/>
      <c r="D75" s="46"/>
      <c r="E75" s="46"/>
      <c r="F75" s="113"/>
      <c r="G75" s="54"/>
      <c r="H75" s="41"/>
      <c r="I75" s="42"/>
      <c r="J75" s="79"/>
      <c r="K75" s="79"/>
      <c r="L75" s="79"/>
      <c r="M75" s="81"/>
      <c r="N75" s="79"/>
      <c r="O75" s="79"/>
      <c r="P75" s="79"/>
      <c r="Q75" s="81"/>
      <c r="R75" s="82"/>
      <c r="S75" s="82"/>
      <c r="T75" s="82"/>
      <c r="U75" s="82"/>
      <c r="V75" s="82"/>
      <c r="W75" s="33"/>
      <c r="X75" s="82"/>
      <c r="Y75" s="33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</row>
    <row r="76" spans="1:38" ht="15.75" customHeight="1" x14ac:dyDescent="0.25">
      <c r="A76" s="8"/>
      <c r="B76" s="38"/>
      <c r="C76" s="38"/>
      <c r="D76" s="47"/>
      <c r="E76" s="47"/>
      <c r="F76" s="114"/>
      <c r="G76" s="55"/>
      <c r="H76" s="38"/>
      <c r="I76" s="39"/>
      <c r="J76" s="83"/>
      <c r="K76" s="83"/>
      <c r="L76" s="79"/>
      <c r="M76" s="81"/>
      <c r="N76" s="83"/>
      <c r="O76" s="79"/>
      <c r="P76" s="79"/>
      <c r="Q76" s="81"/>
      <c r="R76" s="82"/>
      <c r="S76" s="82"/>
      <c r="T76" s="82"/>
      <c r="U76" s="82"/>
      <c r="V76" s="82"/>
      <c r="W76" s="33"/>
      <c r="X76" s="82"/>
      <c r="Y76" s="33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</row>
    <row r="77" spans="1:38" x14ac:dyDescent="0.25">
      <c r="A77" s="4"/>
      <c r="B77" s="5"/>
      <c r="C77" s="6"/>
      <c r="D77" s="7"/>
      <c r="E77" s="7"/>
      <c r="F77" s="115"/>
      <c r="G77" s="6"/>
      <c r="H77" s="6"/>
      <c r="I77" s="7">
        <f>SUM(I6:I76)</f>
        <v>136000</v>
      </c>
      <c r="J77" s="7">
        <f t="shared" ref="J77:O77" si="0">SUM(J6:J76)</f>
        <v>246726</v>
      </c>
      <c r="K77" s="7">
        <f t="shared" si="0"/>
        <v>300891</v>
      </c>
      <c r="L77" s="7">
        <f t="shared" si="0"/>
        <v>264148</v>
      </c>
      <c r="M77" s="7">
        <f t="shared" si="0"/>
        <v>87927</v>
      </c>
      <c r="N77" s="7">
        <f t="shared" si="0"/>
        <v>86826</v>
      </c>
      <c r="O77" s="7">
        <f t="shared" si="0"/>
        <v>73449</v>
      </c>
      <c r="P77" s="84"/>
      <c r="Q77" s="7">
        <f>SUM(Q6:Q76)</f>
        <v>192728</v>
      </c>
      <c r="R77" s="7">
        <f t="shared" ref="R77:V77" si="1">SUM(R6:R76)</f>
        <v>311220</v>
      </c>
      <c r="S77" s="7">
        <f t="shared" si="1"/>
        <v>272100</v>
      </c>
      <c r="T77" s="7">
        <f t="shared" si="1"/>
        <v>80092</v>
      </c>
      <c r="U77" s="7">
        <f t="shared" si="1"/>
        <v>72600</v>
      </c>
      <c r="V77" s="7">
        <f t="shared" si="1"/>
        <v>68440</v>
      </c>
      <c r="W77" s="7"/>
      <c r="X77" s="84"/>
      <c r="Y77" s="7">
        <f>SUM(Y6:Y76)</f>
        <v>136000</v>
      </c>
      <c r="Z77" s="7">
        <f>SUM(Z6:Z76)</f>
        <v>2763634</v>
      </c>
      <c r="AA77" s="7">
        <f t="shared" ref="AA77:AE77" si="2">SUM(AA6:AA76)</f>
        <v>9648123</v>
      </c>
      <c r="AB77" s="7">
        <f t="shared" si="2"/>
        <v>6262130</v>
      </c>
      <c r="AC77" s="7">
        <f t="shared" si="2"/>
        <v>4552654</v>
      </c>
      <c r="AD77" s="7">
        <f t="shared" si="2"/>
        <v>10714743</v>
      </c>
      <c r="AE77" s="7">
        <f t="shared" si="2"/>
        <v>6548838</v>
      </c>
      <c r="AF77" s="12"/>
      <c r="AG77" s="7">
        <f>SUM(AG6:AG76)</f>
        <v>3146248</v>
      </c>
      <c r="AH77" s="7">
        <f t="shared" ref="AH77:AL77" si="3">SUM(AH6:AH76)</f>
        <v>4404180</v>
      </c>
      <c r="AI77" s="7">
        <f t="shared" si="3"/>
        <v>5574680</v>
      </c>
      <c r="AJ77" s="7">
        <f t="shared" si="3"/>
        <v>6684312</v>
      </c>
      <c r="AK77" s="7">
        <f t="shared" si="3"/>
        <v>8145720</v>
      </c>
      <c r="AL77" s="7">
        <f t="shared" si="3"/>
        <v>8880180</v>
      </c>
    </row>
    <row r="78" spans="1:38" s="3" customFormat="1" ht="24" customHeight="1" x14ac:dyDescent="0.5">
      <c r="B78" s="21"/>
      <c r="C78" s="18"/>
      <c r="D78" s="20"/>
      <c r="E78" s="20"/>
      <c r="F78" s="22"/>
      <c r="G78" s="49"/>
      <c r="H78" s="18"/>
      <c r="I78" s="19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20"/>
      <c r="X78" s="67"/>
      <c r="Y78" s="22"/>
      <c r="Z78" s="63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31EF-6D21-47E6-B448-84E4048B8108}">
  <dimension ref="B2:Q74"/>
  <sheetViews>
    <sheetView tabSelected="1" zoomScale="84" zoomScaleNormal="84" workbookViewId="0">
      <selection activeCell="L3" sqref="L3"/>
    </sheetView>
  </sheetViews>
  <sheetFormatPr defaultRowHeight="15" x14ac:dyDescent="0.25"/>
  <cols>
    <col min="2" max="2" width="19.42578125" customWidth="1"/>
    <col min="3" max="5" width="15.7109375" customWidth="1"/>
    <col min="6" max="6" width="16.5703125" customWidth="1"/>
    <col min="7" max="8" width="15.7109375" customWidth="1"/>
    <col min="9" max="9" width="4.42578125" customWidth="1"/>
    <col min="10" max="10" width="13.7109375" customWidth="1"/>
    <col min="11" max="17" width="15.7109375" customWidth="1"/>
    <col min="18" max="18" width="5.7109375" customWidth="1"/>
    <col min="19" max="19" width="13.28515625" customWidth="1"/>
  </cols>
  <sheetData>
    <row r="2" spans="2:17" ht="18.75" x14ac:dyDescent="0.3">
      <c r="C2" s="95" t="s">
        <v>79</v>
      </c>
      <c r="F2" s="95" t="s">
        <v>80</v>
      </c>
      <c r="L2" s="95" t="s">
        <v>81</v>
      </c>
    </row>
    <row r="4" spans="2:17" ht="21" x14ac:dyDescent="0.35">
      <c r="C4" s="118" t="s">
        <v>52</v>
      </c>
      <c r="D4" s="119"/>
      <c r="E4" s="119"/>
      <c r="F4" s="119"/>
      <c r="G4" s="119"/>
      <c r="H4" s="119"/>
      <c r="I4" s="119"/>
      <c r="J4" s="119"/>
      <c r="K4" s="119"/>
      <c r="L4" s="118" t="s">
        <v>52</v>
      </c>
      <c r="M4" s="119"/>
      <c r="N4" s="119"/>
      <c r="O4" s="119"/>
      <c r="P4" s="119"/>
      <c r="Q4" s="119"/>
    </row>
    <row r="5" spans="2:17" ht="21" x14ac:dyDescent="0.35">
      <c r="C5" s="118" t="s">
        <v>70</v>
      </c>
      <c r="D5" s="118"/>
      <c r="E5" s="118"/>
      <c r="F5" s="118"/>
      <c r="G5" s="118"/>
      <c r="H5" s="118"/>
      <c r="I5" s="119"/>
      <c r="J5" s="119"/>
      <c r="K5" s="118"/>
      <c r="L5" s="118" t="s">
        <v>72</v>
      </c>
      <c r="M5" s="118"/>
      <c r="N5" s="118"/>
      <c r="O5" s="118"/>
      <c r="P5" s="118"/>
      <c r="Q5" s="118"/>
    </row>
    <row r="6" spans="2:17" ht="15.75" x14ac:dyDescent="0.25">
      <c r="C6" s="86" t="s">
        <v>59</v>
      </c>
      <c r="D6" s="86" t="s">
        <v>60</v>
      </c>
      <c r="E6" s="86" t="s">
        <v>61</v>
      </c>
      <c r="F6" s="86" t="s">
        <v>62</v>
      </c>
      <c r="G6" s="86" t="s">
        <v>63</v>
      </c>
      <c r="H6" s="86" t="s">
        <v>64</v>
      </c>
      <c r="K6" s="86"/>
      <c r="L6" s="86" t="s">
        <v>59</v>
      </c>
      <c r="M6" s="86" t="s">
        <v>60</v>
      </c>
      <c r="N6" s="86" t="s">
        <v>61</v>
      </c>
      <c r="O6" s="86" t="s">
        <v>62</v>
      </c>
      <c r="P6" s="86" t="s">
        <v>63</v>
      </c>
      <c r="Q6" s="86" t="s">
        <v>64</v>
      </c>
    </row>
    <row r="7" spans="2:17" x14ac:dyDescent="0.25">
      <c r="B7" s="109" t="s">
        <v>66</v>
      </c>
      <c r="C7" s="100">
        <f>L66-B66</f>
        <v>14182</v>
      </c>
      <c r="D7" s="100">
        <f>M66-B66</f>
        <v>43805</v>
      </c>
      <c r="E7" s="100">
        <f>N66-B66</f>
        <v>34025</v>
      </c>
      <c r="F7" s="100">
        <f>O66-B66</f>
        <v>-13977</v>
      </c>
      <c r="G7" s="100">
        <f>P66-B66</f>
        <v>-15850</v>
      </c>
      <c r="H7" s="100">
        <f>Q66-B66</f>
        <v>-16890</v>
      </c>
      <c r="J7" s="98"/>
      <c r="K7" s="109" t="s">
        <v>66</v>
      </c>
      <c r="L7" s="85">
        <f>L71-B71</f>
        <v>752562</v>
      </c>
      <c r="M7" s="85">
        <f>M71-B71</f>
        <v>1067045</v>
      </c>
      <c r="N7" s="85">
        <f>N71-B71</f>
        <v>1359670</v>
      </c>
      <c r="O7" s="85">
        <f>O71-B71</f>
        <v>1637078</v>
      </c>
      <c r="P7" s="85">
        <f>P71-B71</f>
        <v>2002430</v>
      </c>
      <c r="Q7" s="85">
        <f>Q71-B71</f>
        <v>2186045</v>
      </c>
    </row>
    <row r="8" spans="2:17" x14ac:dyDescent="0.25">
      <c r="B8" s="109" t="s">
        <v>67</v>
      </c>
      <c r="C8" s="100">
        <f>L67-B67</f>
        <v>28364</v>
      </c>
      <c r="D8" s="100">
        <f>M67-B67</f>
        <v>87610</v>
      </c>
      <c r="E8" s="100">
        <f>N67-B67</f>
        <v>68050</v>
      </c>
      <c r="F8" s="100">
        <f>O67-B67</f>
        <v>-27954</v>
      </c>
      <c r="G8" s="100">
        <f>P67-B67</f>
        <v>-31700</v>
      </c>
      <c r="H8" s="100">
        <f>Q67-B67</f>
        <v>-33780</v>
      </c>
      <c r="J8" s="98"/>
      <c r="K8" s="109" t="s">
        <v>67</v>
      </c>
      <c r="L8" s="85">
        <f>L72-B72</f>
        <v>1505124</v>
      </c>
      <c r="M8" s="85">
        <f>M72-B72</f>
        <v>2134090</v>
      </c>
      <c r="N8" s="85">
        <f>N72-B72</f>
        <v>2719340</v>
      </c>
      <c r="O8" s="85">
        <f>O72-B72</f>
        <v>3274156</v>
      </c>
      <c r="P8" s="85">
        <f>P72-B72</f>
        <v>4004860</v>
      </c>
      <c r="Q8" s="85">
        <f>Q72-B72</f>
        <v>4372090</v>
      </c>
    </row>
    <row r="9" spans="2:17" x14ac:dyDescent="0.25">
      <c r="B9" s="109" t="s">
        <v>68</v>
      </c>
      <c r="C9" s="100">
        <f>L68-B68</f>
        <v>42546</v>
      </c>
      <c r="D9" s="100">
        <f>M68-B68</f>
        <v>131415</v>
      </c>
      <c r="E9" s="100">
        <f>N68-B68</f>
        <v>102075</v>
      </c>
      <c r="F9" s="100">
        <f>O68-B68</f>
        <v>-41931</v>
      </c>
      <c r="G9" s="100">
        <f>P68-B68</f>
        <v>-47550</v>
      </c>
      <c r="H9" s="100">
        <f>Q68-B68</f>
        <v>-50670</v>
      </c>
      <c r="J9" s="98"/>
      <c r="K9" s="109" t="s">
        <v>68</v>
      </c>
      <c r="L9" s="85">
        <f>L73-B73</f>
        <v>2257686</v>
      </c>
      <c r="M9" s="85">
        <f>M73-B73</f>
        <v>3201135</v>
      </c>
      <c r="N9" s="85">
        <f>N73-B73</f>
        <v>4079010</v>
      </c>
      <c r="O9" s="85">
        <f>O73-B73</f>
        <v>4911234</v>
      </c>
      <c r="P9" s="85">
        <f>P73-B73</f>
        <v>6007290</v>
      </c>
      <c r="Q9" s="85">
        <f>Q73-B73</f>
        <v>6558135</v>
      </c>
    </row>
    <row r="10" spans="2:17" x14ac:dyDescent="0.25">
      <c r="B10" s="109" t="s">
        <v>69</v>
      </c>
      <c r="C10" s="100">
        <f>L69-B69</f>
        <v>56728</v>
      </c>
      <c r="D10" s="100">
        <f>M69-B69</f>
        <v>175220</v>
      </c>
      <c r="E10" s="100">
        <f>N69-B69</f>
        <v>136100</v>
      </c>
      <c r="F10" s="100">
        <f>O69-B69</f>
        <v>-55908</v>
      </c>
      <c r="G10" s="100">
        <f>P69-B69</f>
        <v>-63400</v>
      </c>
      <c r="H10" s="100">
        <f>Q69-B69</f>
        <v>-67560</v>
      </c>
      <c r="J10" s="98"/>
      <c r="K10" s="109" t="s">
        <v>69</v>
      </c>
      <c r="L10" s="85">
        <f>L74-B74</f>
        <v>3010248</v>
      </c>
      <c r="M10" s="85">
        <f>M74-B74</f>
        <v>4268180</v>
      </c>
      <c r="N10" s="85">
        <f>N74-B74</f>
        <v>5438680</v>
      </c>
      <c r="O10" s="85">
        <f>O74-B74</f>
        <v>6548312</v>
      </c>
      <c r="P10" s="85">
        <f>P74-B74</f>
        <v>8009720</v>
      </c>
      <c r="Q10" s="85">
        <f>Q74-B74</f>
        <v>8744180</v>
      </c>
    </row>
    <row r="11" spans="2:17" x14ac:dyDescent="0.25">
      <c r="C11" s="85"/>
      <c r="D11" s="85"/>
      <c r="E11" s="85"/>
      <c r="F11" s="85"/>
      <c r="G11" s="85"/>
      <c r="H11" s="85"/>
      <c r="K11" s="85"/>
    </row>
    <row r="12" spans="2:17" x14ac:dyDescent="0.25">
      <c r="C12" s="98">
        <f>SUM(C7:C10)</f>
        <v>141820</v>
      </c>
      <c r="D12" s="98">
        <f>SUM(D7:D10)</f>
        <v>438050</v>
      </c>
      <c r="E12" s="98">
        <f>SUM(E7:E10)</f>
        <v>340250</v>
      </c>
      <c r="F12" s="98">
        <f>SUM(F7:F10)</f>
        <v>-139770</v>
      </c>
      <c r="G12" s="98">
        <f>SUM(G7:G10)</f>
        <v>-158500</v>
      </c>
      <c r="H12" s="98">
        <f>SUM(H7:H10)</f>
        <v>-168900</v>
      </c>
      <c r="K12" s="85"/>
    </row>
    <row r="13" spans="2:17" x14ac:dyDescent="0.25">
      <c r="B13" s="85"/>
      <c r="C13" s="98"/>
      <c r="D13" s="98"/>
      <c r="E13" s="98"/>
      <c r="F13" s="98"/>
      <c r="G13" s="98"/>
      <c r="H13" s="98"/>
      <c r="I13" s="98"/>
      <c r="J13" s="98"/>
      <c r="K13" s="85"/>
      <c r="L13" s="98"/>
      <c r="M13" s="98"/>
      <c r="N13" s="98"/>
      <c r="O13" s="98"/>
      <c r="P13" s="98"/>
      <c r="Q13" s="98"/>
    </row>
    <row r="14" spans="2:17" s="116" customFormat="1" ht="21" x14ac:dyDescent="0.35">
      <c r="C14" s="118" t="s">
        <v>52</v>
      </c>
      <c r="D14" s="119"/>
      <c r="E14" s="119"/>
      <c r="F14" s="119"/>
      <c r="G14" s="119"/>
      <c r="H14" s="119"/>
      <c r="I14" s="119"/>
      <c r="J14" s="119"/>
      <c r="K14" s="120"/>
      <c r="L14" s="118" t="s">
        <v>52</v>
      </c>
      <c r="M14" s="119"/>
      <c r="N14" s="119"/>
      <c r="O14" s="119"/>
      <c r="P14" s="119"/>
      <c r="Q14" s="119"/>
    </row>
    <row r="15" spans="2:17" s="116" customFormat="1" ht="21" x14ac:dyDescent="0.35">
      <c r="C15" s="118" t="s">
        <v>71</v>
      </c>
      <c r="D15" s="118"/>
      <c r="E15" s="118"/>
      <c r="F15" s="118"/>
      <c r="G15" s="118"/>
      <c r="H15" s="118"/>
      <c r="I15" s="118"/>
      <c r="J15" s="118"/>
      <c r="K15" s="120"/>
      <c r="L15" s="118" t="s">
        <v>57</v>
      </c>
      <c r="M15" s="118"/>
      <c r="N15" s="118"/>
      <c r="O15" s="118"/>
      <c r="P15" s="118"/>
      <c r="Q15" s="118"/>
    </row>
    <row r="16" spans="2:17" ht="15.75" x14ac:dyDescent="0.25">
      <c r="B16" s="97"/>
      <c r="C16" s="86" t="s">
        <v>59</v>
      </c>
      <c r="D16" s="86" t="s">
        <v>60</v>
      </c>
      <c r="E16" s="86" t="s">
        <v>61</v>
      </c>
      <c r="F16" s="86" t="s">
        <v>62</v>
      </c>
      <c r="G16" s="86" t="s">
        <v>63</v>
      </c>
      <c r="H16" s="86" t="s">
        <v>64</v>
      </c>
      <c r="I16" s="86"/>
      <c r="J16" s="86"/>
      <c r="K16" s="85"/>
      <c r="L16" s="86" t="s">
        <v>59</v>
      </c>
      <c r="M16" s="86" t="s">
        <v>60</v>
      </c>
      <c r="N16" s="86" t="s">
        <v>61</v>
      </c>
      <c r="O16" s="86" t="s">
        <v>62</v>
      </c>
      <c r="P16" s="86" t="s">
        <v>63</v>
      </c>
      <c r="Q16" s="86" t="s">
        <v>64</v>
      </c>
    </row>
    <row r="17" spans="2:17" x14ac:dyDescent="0.25">
      <c r="B17" s="109" t="s">
        <v>66</v>
      </c>
      <c r="C17" s="100">
        <f>C66-B66</f>
        <v>-7535</v>
      </c>
      <c r="D17" s="100">
        <f>D66-B66</f>
        <v>90934</v>
      </c>
      <c r="E17" s="100">
        <f>E66-B66</f>
        <v>40608</v>
      </c>
      <c r="F17" s="100">
        <f>F66-B66</f>
        <v>-16487</v>
      </c>
      <c r="G17" s="100">
        <f>G66-B66</f>
        <v>-17701</v>
      </c>
      <c r="H17" s="100">
        <f>H66-B66</f>
        <v>-20157</v>
      </c>
      <c r="I17" s="85"/>
      <c r="J17" s="98"/>
      <c r="K17" s="109" t="s">
        <v>66</v>
      </c>
      <c r="L17" s="85">
        <f>C71-B71</f>
        <v>926933</v>
      </c>
      <c r="M17" s="85">
        <f>D71-B71</f>
        <v>286378</v>
      </c>
      <c r="N17" s="85">
        <f>E71-B71</f>
        <v>844731</v>
      </c>
      <c r="O17" s="85">
        <f>F71-B71</f>
        <v>1719161</v>
      </c>
      <c r="P17" s="85">
        <f>G71-B71</f>
        <v>998312</v>
      </c>
      <c r="Q17" s="85">
        <f>H71-B71</f>
        <v>2301231</v>
      </c>
    </row>
    <row r="18" spans="2:17" x14ac:dyDescent="0.25">
      <c r="B18" s="109" t="s">
        <v>67</v>
      </c>
      <c r="C18" s="100">
        <f>C67-B67</f>
        <v>108620</v>
      </c>
      <c r="D18" s="100">
        <f>D67-B67</f>
        <v>14733</v>
      </c>
      <c r="E18" s="100">
        <f>E67-B67</f>
        <v>99916</v>
      </c>
      <c r="F18" s="100">
        <f>F67-B67</f>
        <v>-32648</v>
      </c>
      <c r="G18" s="100">
        <f>G67-B67</f>
        <v>-41300</v>
      </c>
      <c r="H18" s="100">
        <f>H67-B67</f>
        <v>-42683</v>
      </c>
      <c r="I18" s="85"/>
      <c r="J18" s="98"/>
      <c r="K18" s="109" t="s">
        <v>67</v>
      </c>
      <c r="L18" s="85">
        <f>C72-B72</f>
        <v>964284</v>
      </c>
      <c r="M18" s="85">
        <f>D72-B72</f>
        <v>1361580</v>
      </c>
      <c r="N18" s="85">
        <f>E72-B72</f>
        <v>3945484</v>
      </c>
      <c r="O18" s="85">
        <f>F72-B72</f>
        <v>12954272</v>
      </c>
      <c r="P18" s="85">
        <f>G72-B72</f>
        <v>3823650</v>
      </c>
      <c r="Q18" s="85">
        <f>H72-B72</f>
        <v>5379089</v>
      </c>
    </row>
    <row r="19" spans="2:17" x14ac:dyDescent="0.25">
      <c r="B19" s="109" t="s">
        <v>68</v>
      </c>
      <c r="C19" s="100">
        <f>C68-B68</f>
        <v>105879</v>
      </c>
      <c r="D19" s="100">
        <f>D68-B68</f>
        <v>165978</v>
      </c>
      <c r="E19" s="100">
        <f>E68-B68</f>
        <v>89496</v>
      </c>
      <c r="F19" s="100">
        <f>F68-B68</f>
        <v>-50958</v>
      </c>
      <c r="G19" s="100">
        <f>G68-B68</f>
        <v>-57924</v>
      </c>
      <c r="H19" s="100">
        <f>H68-B68</f>
        <v>-47046</v>
      </c>
      <c r="I19" s="85"/>
      <c r="J19" s="98"/>
      <c r="K19" s="109" t="s">
        <v>68</v>
      </c>
      <c r="L19" s="85">
        <f>C73-B73</f>
        <v>1315255</v>
      </c>
      <c r="M19" s="85">
        <f>D73-B73</f>
        <v>7561673</v>
      </c>
      <c r="N19" s="85">
        <f>E73-B73</f>
        <v>4951824</v>
      </c>
      <c r="O19" s="85">
        <f>F73-B73</f>
        <v>3330909</v>
      </c>
      <c r="P19" s="85">
        <f>G73-B73</f>
        <v>8542831</v>
      </c>
      <c r="Q19" s="85">
        <f>H73-B73</f>
        <v>6234623</v>
      </c>
    </row>
    <row r="20" spans="2:17" x14ac:dyDescent="0.25">
      <c r="B20" s="109" t="s">
        <v>69</v>
      </c>
      <c r="C20" s="100">
        <f>C69-B69</f>
        <v>110726</v>
      </c>
      <c r="D20" s="100">
        <f>D69-B69</f>
        <v>164891</v>
      </c>
      <c r="E20" s="100">
        <f>E69-B69</f>
        <v>128148</v>
      </c>
      <c r="F20" s="100">
        <f>F69-B69</f>
        <v>-48073</v>
      </c>
      <c r="G20" s="100">
        <f>G69-B69</f>
        <v>-49174</v>
      </c>
      <c r="H20" s="100">
        <f>H69-B69</f>
        <v>-62551</v>
      </c>
      <c r="I20" s="85"/>
      <c r="J20" s="98"/>
      <c r="K20" s="109" t="s">
        <v>69</v>
      </c>
      <c r="L20" s="85">
        <f>C74-B74</f>
        <v>2627634</v>
      </c>
      <c r="M20" s="85">
        <f>D74-B74</f>
        <v>9512123</v>
      </c>
      <c r="N20" s="85">
        <f>E74-B74</f>
        <v>6126130</v>
      </c>
      <c r="O20" s="85">
        <f>F74-B74</f>
        <v>4416654</v>
      </c>
      <c r="P20" s="85">
        <f>G74-B74</f>
        <v>10578743</v>
      </c>
      <c r="Q20" s="85">
        <f>H74-B74</f>
        <v>6412838</v>
      </c>
    </row>
    <row r="21" spans="2:17" x14ac:dyDescent="0.25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98"/>
      <c r="M21" s="98"/>
      <c r="N21" s="98"/>
      <c r="O21" s="98"/>
      <c r="P21" s="98"/>
      <c r="Q21" s="98"/>
    </row>
    <row r="22" spans="2:17" x14ac:dyDescent="0.25">
      <c r="B22" s="85"/>
      <c r="C22" s="98">
        <f>SUM(C17:C20)</f>
        <v>317690</v>
      </c>
      <c r="D22" s="98">
        <f>SUM(D17:D20)</f>
        <v>436536</v>
      </c>
      <c r="E22" s="98">
        <f>SUM(E17:E20)</f>
        <v>358168</v>
      </c>
      <c r="F22" s="98">
        <f>SUM(F17:F20)</f>
        <v>-148166</v>
      </c>
      <c r="G22" s="98">
        <f>SUM(G17:G20)</f>
        <v>-166099</v>
      </c>
      <c r="H22" s="98">
        <f>SUM(H17:H20)</f>
        <v>-172437</v>
      </c>
      <c r="I22" s="98"/>
      <c r="J22" s="98"/>
      <c r="K22" s="85"/>
      <c r="L22" s="98"/>
      <c r="M22" s="98"/>
      <c r="N22" s="98"/>
      <c r="O22" s="98"/>
      <c r="P22" s="98"/>
      <c r="Q22" s="98"/>
    </row>
    <row r="23" spans="2:17" x14ac:dyDescent="0.25">
      <c r="B23" s="85"/>
      <c r="C23" s="98"/>
      <c r="D23" s="98"/>
      <c r="E23" s="98"/>
      <c r="F23" s="98"/>
      <c r="G23" s="98"/>
      <c r="H23" s="98"/>
      <c r="I23" s="98"/>
      <c r="J23" s="98"/>
      <c r="K23" s="85"/>
      <c r="L23" s="98"/>
      <c r="M23" s="98"/>
      <c r="N23" s="98"/>
      <c r="O23" s="98"/>
      <c r="P23" s="98"/>
      <c r="Q23" s="98"/>
    </row>
    <row r="24" spans="2:17" s="116" customFormat="1" ht="21" x14ac:dyDescent="0.35">
      <c r="B24" s="117"/>
      <c r="C24" s="118" t="s">
        <v>65</v>
      </c>
      <c r="D24" s="118"/>
      <c r="E24" s="119"/>
      <c r="F24" s="119"/>
      <c r="G24" s="119"/>
      <c r="H24" s="119"/>
      <c r="I24" s="120"/>
      <c r="J24" s="120"/>
      <c r="K24" s="120"/>
      <c r="L24" s="118" t="s">
        <v>73</v>
      </c>
      <c r="M24" s="121"/>
      <c r="N24" s="121"/>
      <c r="O24" s="121"/>
      <c r="P24" s="121"/>
      <c r="Q24" s="121"/>
    </row>
    <row r="25" spans="2:17" ht="15.75" x14ac:dyDescent="0.25">
      <c r="B25" s="85"/>
      <c r="C25" s="86"/>
      <c r="D25" s="86"/>
      <c r="E25" s="86"/>
      <c r="F25" s="86"/>
      <c r="G25" s="86"/>
      <c r="H25" s="86"/>
      <c r="I25" s="85"/>
      <c r="J25" s="85"/>
      <c r="K25" s="85"/>
    </row>
    <row r="26" spans="2:17" ht="15.75" x14ac:dyDescent="0.25">
      <c r="C26" s="86" t="s">
        <v>59</v>
      </c>
      <c r="D26" s="86" t="s">
        <v>60</v>
      </c>
      <c r="E26" s="86" t="s">
        <v>61</v>
      </c>
      <c r="F26" s="86" t="s">
        <v>62</v>
      </c>
      <c r="G26" s="86" t="s">
        <v>63</v>
      </c>
      <c r="H26" s="86" t="s">
        <v>64</v>
      </c>
      <c r="I26" s="85"/>
      <c r="J26" s="85"/>
      <c r="K26" s="85"/>
      <c r="L26" s="86" t="s">
        <v>59</v>
      </c>
      <c r="M26" s="86" t="s">
        <v>60</v>
      </c>
      <c r="N26" s="86" t="s">
        <v>61</v>
      </c>
      <c r="O26" s="86" t="s">
        <v>62</v>
      </c>
      <c r="P26" s="86" t="s">
        <v>63</v>
      </c>
      <c r="Q26" s="86" t="s">
        <v>64</v>
      </c>
    </row>
    <row r="27" spans="2:17" x14ac:dyDescent="0.25">
      <c r="B27" s="109" t="s">
        <v>66</v>
      </c>
      <c r="C27" s="93">
        <f>L66/B66</f>
        <v>1.4171176470588236</v>
      </c>
      <c r="D27" s="93">
        <f>M66/B66</f>
        <v>2.2883823529411766</v>
      </c>
      <c r="E27" s="93">
        <f>N66/B66</f>
        <v>2.0007352941176473</v>
      </c>
      <c r="F27" s="93">
        <f>O66/B66</f>
        <v>0.58891176470588236</v>
      </c>
      <c r="G27" s="93">
        <f>P66/B66</f>
        <v>0.5338235294117647</v>
      </c>
      <c r="H27" s="93">
        <f>Q66/B66</f>
        <v>0.50323529411764711</v>
      </c>
      <c r="I27" s="85"/>
      <c r="J27" s="85"/>
      <c r="K27" s="109" t="s">
        <v>66</v>
      </c>
      <c r="L27" s="110">
        <f>L71/B71</f>
        <v>23.134176470588237</v>
      </c>
      <c r="M27" s="110">
        <f>M71/B71</f>
        <v>32.383676470588235</v>
      </c>
      <c r="N27" s="110">
        <f>N71/B71</f>
        <v>40.990294117647061</v>
      </c>
      <c r="O27" s="110">
        <f>O71/B71</f>
        <v>49.149352941176474</v>
      </c>
      <c r="P27" s="110">
        <f>P71/B71</f>
        <v>59.895000000000003</v>
      </c>
      <c r="Q27" s="110">
        <f>Q71/B71</f>
        <v>65.29544117647059</v>
      </c>
    </row>
    <row r="28" spans="2:17" x14ac:dyDescent="0.25">
      <c r="B28" s="109" t="s">
        <v>67</v>
      </c>
      <c r="C28" s="93">
        <f>L67/B67</f>
        <v>1.4171176470588236</v>
      </c>
      <c r="D28" s="93">
        <f>M67/B67</f>
        <v>2.2883823529411766</v>
      </c>
      <c r="E28" s="93">
        <f>N67/B67</f>
        <v>2.0007352941176473</v>
      </c>
      <c r="F28" s="93">
        <f>O67/B67</f>
        <v>0.58891176470588236</v>
      </c>
      <c r="G28" s="93">
        <f>P67/B67</f>
        <v>0.5338235294117647</v>
      </c>
      <c r="H28" s="93">
        <f>Q67/B67</f>
        <v>0.50323529411764711</v>
      </c>
      <c r="I28" s="85"/>
      <c r="J28" s="85"/>
      <c r="K28" s="109" t="s">
        <v>67</v>
      </c>
      <c r="L28" s="110">
        <f>L72/B72</f>
        <v>23.134176470588237</v>
      </c>
      <c r="M28" s="110">
        <f>M72/B72</f>
        <v>32.383676470588235</v>
      </c>
      <c r="N28" s="110">
        <f>N72/B72</f>
        <v>40.990294117647061</v>
      </c>
      <c r="O28" s="110">
        <f>O72/B72</f>
        <v>49.149352941176474</v>
      </c>
      <c r="P28" s="110">
        <f>P72/B72</f>
        <v>59.895000000000003</v>
      </c>
      <c r="Q28" s="110">
        <f>Q72/B72</f>
        <v>65.29544117647059</v>
      </c>
    </row>
    <row r="29" spans="2:17" x14ac:dyDescent="0.25">
      <c r="B29" s="109" t="s">
        <v>68</v>
      </c>
      <c r="C29" s="93">
        <f>L68/B68</f>
        <v>1.4171176470588236</v>
      </c>
      <c r="D29" s="93">
        <f>M68/B68</f>
        <v>2.2883823529411766</v>
      </c>
      <c r="E29" s="93">
        <f>N68/B68</f>
        <v>2.0007352941176473</v>
      </c>
      <c r="F29" s="93">
        <f>O68/B68</f>
        <v>0.58891176470588236</v>
      </c>
      <c r="G29" s="93">
        <f>P68/B68</f>
        <v>0.5338235294117647</v>
      </c>
      <c r="H29" s="93">
        <f>Q68/B68</f>
        <v>0.50323529411764711</v>
      </c>
      <c r="I29" s="85"/>
      <c r="J29" s="85"/>
      <c r="K29" s="109" t="s">
        <v>68</v>
      </c>
      <c r="L29" s="110">
        <f>L73/B73</f>
        <v>23.134176470588237</v>
      </c>
      <c r="M29" s="110">
        <f>M73/B73</f>
        <v>32.383676470588235</v>
      </c>
      <c r="N29" s="110">
        <f>N73/B73</f>
        <v>40.990294117647061</v>
      </c>
      <c r="O29" s="110">
        <f>O73/B73</f>
        <v>49.149352941176474</v>
      </c>
      <c r="P29" s="110">
        <f>P73/B73</f>
        <v>59.895000000000003</v>
      </c>
      <c r="Q29" s="110">
        <f>Q73/B73</f>
        <v>65.29544117647059</v>
      </c>
    </row>
    <row r="30" spans="2:17" x14ac:dyDescent="0.25">
      <c r="B30" s="109" t="s">
        <v>69</v>
      </c>
      <c r="C30" s="93">
        <f>L69/B69</f>
        <v>1.4171176470588236</v>
      </c>
      <c r="D30" s="93">
        <f>M69/B69</f>
        <v>2.2883823529411766</v>
      </c>
      <c r="E30" s="93">
        <f>N69/B69</f>
        <v>2.0007352941176473</v>
      </c>
      <c r="F30" s="93">
        <f>O69/B69</f>
        <v>0.58891176470588236</v>
      </c>
      <c r="G30" s="93">
        <f>P69/B69</f>
        <v>0.5338235294117647</v>
      </c>
      <c r="H30" s="93">
        <f>Q69/B69</f>
        <v>0.50323529411764711</v>
      </c>
      <c r="I30" s="85"/>
      <c r="J30" s="85"/>
      <c r="K30" s="109" t="s">
        <v>69</v>
      </c>
      <c r="L30" s="110">
        <f>L74/B74</f>
        <v>23.134176470588237</v>
      </c>
      <c r="M30" s="110">
        <f>M74/B74</f>
        <v>32.383676470588235</v>
      </c>
      <c r="N30" s="110">
        <f>N74/B74</f>
        <v>40.990294117647061</v>
      </c>
      <c r="O30" s="110">
        <f>O74/B74</f>
        <v>49.149352941176474</v>
      </c>
      <c r="P30" s="110">
        <f>P74/B74</f>
        <v>59.895000000000003</v>
      </c>
      <c r="Q30" s="110">
        <f>Q74/B74</f>
        <v>65.29544117647059</v>
      </c>
    </row>
    <row r="31" spans="2:17" x14ac:dyDescent="0.25">
      <c r="I31" s="85"/>
      <c r="J31" s="85"/>
      <c r="K31" s="85"/>
    </row>
    <row r="33" spans="2:17" s="116" customFormat="1" ht="21" x14ac:dyDescent="0.35">
      <c r="C33" s="118" t="s">
        <v>77</v>
      </c>
      <c r="D33" s="119"/>
      <c r="E33" s="119"/>
      <c r="F33" s="119"/>
      <c r="G33" s="119"/>
      <c r="H33" s="119"/>
      <c r="I33" s="119"/>
      <c r="J33" s="119"/>
      <c r="K33" s="119"/>
      <c r="L33" s="118" t="s">
        <v>74</v>
      </c>
      <c r="M33" s="119"/>
      <c r="N33" s="119"/>
      <c r="O33" s="119"/>
      <c r="P33" s="119"/>
      <c r="Q33" s="119"/>
    </row>
    <row r="34" spans="2:17" ht="18.75" x14ac:dyDescent="0.3">
      <c r="C34" s="86"/>
      <c r="D34" s="86"/>
      <c r="E34" s="86"/>
      <c r="F34" s="86"/>
      <c r="G34" s="86"/>
      <c r="H34" s="86"/>
      <c r="I34" s="86"/>
      <c r="J34" s="86"/>
      <c r="K34" s="86"/>
      <c r="L34" s="99"/>
      <c r="M34" s="99"/>
      <c r="N34" s="99"/>
      <c r="O34" s="93"/>
      <c r="P34" s="93"/>
      <c r="Q34" s="93"/>
    </row>
    <row r="35" spans="2:17" ht="15.75" x14ac:dyDescent="0.25">
      <c r="C35" s="86" t="s">
        <v>59</v>
      </c>
      <c r="D35" s="86" t="s">
        <v>60</v>
      </c>
      <c r="E35" s="86" t="s">
        <v>61</v>
      </c>
      <c r="F35" s="86" t="s">
        <v>62</v>
      </c>
      <c r="G35" s="86" t="s">
        <v>63</v>
      </c>
      <c r="H35" s="86" t="s">
        <v>64</v>
      </c>
      <c r="I35" s="86"/>
      <c r="J35" s="86"/>
      <c r="K35" s="86"/>
      <c r="L35" s="86" t="s">
        <v>59</v>
      </c>
      <c r="M35" s="86" t="s">
        <v>60</v>
      </c>
      <c r="N35" s="86" t="s">
        <v>61</v>
      </c>
      <c r="O35" s="86" t="s">
        <v>62</v>
      </c>
      <c r="P35" s="86" t="s">
        <v>63</v>
      </c>
      <c r="Q35" s="86" t="s">
        <v>64</v>
      </c>
    </row>
    <row r="36" spans="2:17" x14ac:dyDescent="0.25">
      <c r="B36" s="109" t="s">
        <v>66</v>
      </c>
      <c r="C36" s="93">
        <f>C66/B66</f>
        <v>0.77838235294117653</v>
      </c>
      <c r="D36" s="93">
        <f>D66/B66</f>
        <v>3.674529411764706</v>
      </c>
      <c r="E36" s="93">
        <f>E66/B66</f>
        <v>2.1943529411764704</v>
      </c>
      <c r="F36" s="93">
        <f>F66/B66</f>
        <v>0.51508823529411762</v>
      </c>
      <c r="G36" s="93">
        <f>G66/B66</f>
        <v>0.47938235294117648</v>
      </c>
      <c r="H36" s="93">
        <f>H66/B66</f>
        <v>0.40714705882352942</v>
      </c>
      <c r="I36" s="93"/>
      <c r="J36" s="93"/>
      <c r="K36" s="109" t="s">
        <v>66</v>
      </c>
      <c r="L36" s="110">
        <f>C71/B71</f>
        <v>28.262735294117647</v>
      </c>
      <c r="M36" s="110">
        <f>D71/B71</f>
        <v>9.4228823529411763</v>
      </c>
      <c r="N36" s="110">
        <f>E71/B71</f>
        <v>25.845029411764706</v>
      </c>
      <c r="O36" s="110">
        <f>F71/B71</f>
        <v>51.563558823529412</v>
      </c>
      <c r="P36" s="110">
        <f>G71/B71</f>
        <v>30.362117647058824</v>
      </c>
      <c r="Q36" s="110">
        <f>H71/B71</f>
        <v>68.683264705882351</v>
      </c>
    </row>
    <row r="37" spans="2:17" x14ac:dyDescent="0.25">
      <c r="B37" s="109" t="s">
        <v>67</v>
      </c>
      <c r="C37" s="93">
        <f>C67/B67</f>
        <v>2.5973529411764704</v>
      </c>
      <c r="D37" s="93">
        <f>D67/B67</f>
        <v>1.2166617647058824</v>
      </c>
      <c r="E37" s="93">
        <f>E67/B67</f>
        <v>2.4693529411764708</v>
      </c>
      <c r="F37" s="93">
        <f>F67/B67</f>
        <v>0.51988235294117646</v>
      </c>
      <c r="G37" s="93">
        <f>G67/B67</f>
        <v>0.3926470588235294</v>
      </c>
      <c r="H37" s="93">
        <f>H67/B67</f>
        <v>0.37230882352941175</v>
      </c>
      <c r="I37" s="93"/>
      <c r="J37" s="93"/>
      <c r="K37" s="109" t="s">
        <v>67</v>
      </c>
      <c r="L37" s="110">
        <f>C72/B72</f>
        <v>15.18064705882353</v>
      </c>
      <c r="M37" s="110">
        <f>D72/B72</f>
        <v>21.023235294117647</v>
      </c>
      <c r="N37" s="110">
        <f>E72/B72</f>
        <v>59.021823529411762</v>
      </c>
      <c r="O37" s="110">
        <f>F72/B72</f>
        <v>191.50399999999999</v>
      </c>
      <c r="P37" s="110">
        <f>G72/B72</f>
        <v>57.230147058823526</v>
      </c>
      <c r="Q37" s="110">
        <f>H72/B72</f>
        <v>80.104249999999993</v>
      </c>
    </row>
    <row r="38" spans="2:17" x14ac:dyDescent="0.25">
      <c r="B38" s="109" t="s">
        <v>68</v>
      </c>
      <c r="C38" s="93">
        <f>C68/B68</f>
        <v>2.0380294117647058</v>
      </c>
      <c r="D38" s="93">
        <f>D68/B68</f>
        <v>2.6272352941176469</v>
      </c>
      <c r="E38" s="93">
        <f>E68/B68</f>
        <v>1.8774117647058823</v>
      </c>
      <c r="F38" s="93">
        <f>F68/B68</f>
        <v>0.50041176470588233</v>
      </c>
      <c r="G38" s="93">
        <f>G68/B68</f>
        <v>0.43211764705882355</v>
      </c>
      <c r="H38" s="93">
        <f>H68/B68</f>
        <v>0.53876470588235292</v>
      </c>
      <c r="I38" s="93"/>
      <c r="J38" s="93"/>
      <c r="K38" s="109" t="s">
        <v>68</v>
      </c>
      <c r="L38" s="110">
        <f>C73/B73</f>
        <v>13.894656862745098</v>
      </c>
      <c r="M38" s="110">
        <f>D73/B73</f>
        <v>75.134049019607843</v>
      </c>
      <c r="N38" s="110">
        <f>E73/B73</f>
        <v>49.547294117647056</v>
      </c>
      <c r="O38" s="110">
        <f>F73/B73</f>
        <v>33.655970588235292</v>
      </c>
      <c r="P38" s="110">
        <f>G73/B73</f>
        <v>84.753245098039216</v>
      </c>
      <c r="Q38" s="110">
        <f>H73/B73</f>
        <v>62.123754901960787</v>
      </c>
    </row>
    <row r="39" spans="2:17" x14ac:dyDescent="0.25">
      <c r="B39" s="109" t="s">
        <v>69</v>
      </c>
      <c r="C39" s="93">
        <f>C69/B69</f>
        <v>1.8141617647058823</v>
      </c>
      <c r="D39" s="93">
        <f>D69/B69</f>
        <v>2.2124338235294116</v>
      </c>
      <c r="E39" s="93">
        <f>E69/B69</f>
        <v>1.942264705882353</v>
      </c>
      <c r="F39" s="93">
        <f>F69/B69</f>
        <v>0.64652205882352942</v>
      </c>
      <c r="G39" s="93">
        <f>G69/B69</f>
        <v>0.63842647058823532</v>
      </c>
      <c r="H39" s="93">
        <f>H69/B69</f>
        <v>0.54006617647058819</v>
      </c>
      <c r="I39" s="93"/>
      <c r="J39" s="93"/>
      <c r="K39" s="109" t="s">
        <v>69</v>
      </c>
      <c r="L39" s="110">
        <f>C74/B74</f>
        <v>20.320838235294119</v>
      </c>
      <c r="M39" s="110">
        <f>D74/B74</f>
        <v>70.94208088235294</v>
      </c>
      <c r="N39" s="110">
        <f>E74/B74</f>
        <v>46.045073529411766</v>
      </c>
      <c r="O39" s="110">
        <f>F74/B74</f>
        <v>33.475397058823532</v>
      </c>
      <c r="P39" s="110">
        <f>G74/B74</f>
        <v>78.784875</v>
      </c>
      <c r="Q39" s="110">
        <f>H74/B74</f>
        <v>48.153220588235293</v>
      </c>
    </row>
    <row r="40" spans="2:17" x14ac:dyDescent="0.25">
      <c r="C40" s="93"/>
      <c r="D40" s="93"/>
      <c r="E40" s="93"/>
      <c r="F40" s="93"/>
      <c r="G40" s="93"/>
      <c r="H40" s="93"/>
      <c r="I40" s="93"/>
      <c r="J40" s="93"/>
      <c r="K40" s="93"/>
    </row>
    <row r="41" spans="2:17" x14ac:dyDescent="0.25">
      <c r="I41" s="93"/>
      <c r="J41" s="93"/>
      <c r="K41" s="93"/>
    </row>
    <row r="42" spans="2:17" s="116" customFormat="1" ht="21" x14ac:dyDescent="0.35">
      <c r="C42" s="118" t="s">
        <v>75</v>
      </c>
      <c r="D42" s="118"/>
      <c r="E42" s="119"/>
      <c r="F42" s="119"/>
      <c r="G42" s="119"/>
      <c r="H42" s="119"/>
      <c r="I42" s="121"/>
      <c r="J42" s="121"/>
      <c r="K42" s="121"/>
      <c r="L42" s="118" t="s">
        <v>76</v>
      </c>
      <c r="M42" s="119"/>
      <c r="N42" s="119"/>
      <c r="O42" s="119"/>
      <c r="P42" s="119"/>
      <c r="Q42" s="119"/>
    </row>
    <row r="43" spans="2:17" ht="15.75" x14ac:dyDescent="0.25">
      <c r="C43" s="86"/>
      <c r="D43" s="86"/>
      <c r="E43" s="86"/>
      <c r="F43" s="86"/>
      <c r="G43" s="86"/>
      <c r="H43" s="86"/>
      <c r="I43" s="94"/>
      <c r="J43" s="94"/>
      <c r="K43" s="94"/>
    </row>
    <row r="44" spans="2:17" ht="15.75" x14ac:dyDescent="0.25">
      <c r="C44" s="86" t="s">
        <v>59</v>
      </c>
      <c r="D44" s="86" t="s">
        <v>60</v>
      </c>
      <c r="E44" s="86" t="s">
        <v>61</v>
      </c>
      <c r="F44" s="86" t="s">
        <v>62</v>
      </c>
      <c r="G44" s="86" t="s">
        <v>63</v>
      </c>
      <c r="H44" s="86" t="s">
        <v>64</v>
      </c>
      <c r="I44" s="94"/>
      <c r="J44" s="94"/>
      <c r="K44" s="94"/>
      <c r="L44" s="86" t="s">
        <v>59</v>
      </c>
      <c r="M44" s="86" t="s">
        <v>60</v>
      </c>
      <c r="N44" s="86" t="s">
        <v>61</v>
      </c>
      <c r="O44" s="86" t="s">
        <v>62</v>
      </c>
      <c r="P44" s="86" t="s">
        <v>63</v>
      </c>
      <c r="Q44" s="86" t="s">
        <v>64</v>
      </c>
    </row>
    <row r="45" spans="2:17" x14ac:dyDescent="0.25">
      <c r="B45" s="109" t="s">
        <v>66</v>
      </c>
      <c r="C45" s="93">
        <f>C66/L66</f>
        <v>0.54927151218297288</v>
      </c>
      <c r="D45" s="93">
        <f>D66/M66</f>
        <v>1.6057322794164899</v>
      </c>
      <c r="E45" s="93">
        <f>E66/N66</f>
        <v>1.0967732451304668</v>
      </c>
      <c r="F45" s="93">
        <f>F66/O66</f>
        <v>0.87464415921690053</v>
      </c>
      <c r="G45" s="93">
        <f>G66/P66</f>
        <v>0.89801652892561978</v>
      </c>
      <c r="H45" s="93">
        <f>H66/Q66</f>
        <v>0.80905902980713029</v>
      </c>
      <c r="I45" s="94"/>
      <c r="J45" s="94"/>
      <c r="K45" s="109" t="s">
        <v>66</v>
      </c>
      <c r="L45" s="93">
        <f>C71/L71</f>
        <v>1.2216875465633987</v>
      </c>
      <c r="M45" s="93">
        <f>D71/M71</f>
        <v>0.29097629978792872</v>
      </c>
      <c r="N45" s="93">
        <f>E71/N71</f>
        <v>0.6305158322988943</v>
      </c>
      <c r="O45" s="93">
        <f>F71/O71</f>
        <v>1.0491197897405149</v>
      </c>
      <c r="P45" s="93">
        <f>G71/P71</f>
        <v>0.50692240833222846</v>
      </c>
      <c r="Q45" s="93">
        <f>H71/Q71</f>
        <v>1.051884533872061</v>
      </c>
    </row>
    <row r="46" spans="2:17" x14ac:dyDescent="0.25">
      <c r="B46" s="109" t="s">
        <v>67</v>
      </c>
      <c r="C46" s="93">
        <f>C67/L67</f>
        <v>1.8328421402183388</v>
      </c>
      <c r="D46" s="93">
        <f>D67/M67</f>
        <v>0.53166891587944221</v>
      </c>
      <c r="E46" s="93">
        <f>E67/N67</f>
        <v>1.2342227122381477</v>
      </c>
      <c r="F46" s="93">
        <f>F67/O67</f>
        <v>0.88278479748289462</v>
      </c>
      <c r="G46" s="93">
        <f>G67/P67</f>
        <v>0.73553719008264462</v>
      </c>
      <c r="H46" s="93">
        <f>H67/Q67</f>
        <v>0.73983050847457632</v>
      </c>
      <c r="I46" s="94"/>
      <c r="J46" s="94"/>
      <c r="K46" s="109" t="s">
        <v>67</v>
      </c>
      <c r="L46" s="93">
        <f>C72/L72</f>
        <v>0.65620001983314724</v>
      </c>
      <c r="M46" s="93">
        <f>D72/M72</f>
        <v>0.64919235816883047</v>
      </c>
      <c r="N46" s="93">
        <f>E72/N72</f>
        <v>1.4398975367195965</v>
      </c>
      <c r="O46" s="93">
        <f>F72/O72</f>
        <v>3.8963686913477407</v>
      </c>
      <c r="P46" s="93">
        <f>G72/P72</f>
        <v>0.95550792317928923</v>
      </c>
      <c r="Q46" s="93">
        <f>H72/Q72</f>
        <v>1.2267969793405089</v>
      </c>
    </row>
    <row r="47" spans="2:17" x14ac:dyDescent="0.25">
      <c r="B47" s="109" t="s">
        <v>68</v>
      </c>
      <c r="C47" s="93">
        <f>C68/L68</f>
        <v>1.4381511767880122</v>
      </c>
      <c r="D47" s="93">
        <f>D68/M68</f>
        <v>1.1480753164963691</v>
      </c>
      <c r="E47" s="93">
        <f>E68/N68</f>
        <v>0.93836089672914369</v>
      </c>
      <c r="F47" s="93">
        <f>F68/O68</f>
        <v>0.84972281875842781</v>
      </c>
      <c r="G47" s="93">
        <f>G68/P68</f>
        <v>0.80947658402203859</v>
      </c>
      <c r="H47" s="93">
        <f>H68/Q68</f>
        <v>1.0706019871420223</v>
      </c>
      <c r="I47" s="93"/>
      <c r="J47" s="93"/>
      <c r="K47" s="109" t="s">
        <v>68</v>
      </c>
      <c r="L47" s="93">
        <f>C73/L73</f>
        <v>0.60061169155557137</v>
      </c>
      <c r="M47" s="93">
        <f>D73/M73</f>
        <v>2.3201210365304474</v>
      </c>
      <c r="N47" s="93">
        <f>E73/N73</f>
        <v>1.2087567358126385</v>
      </c>
      <c r="O47" s="93">
        <f>F73/O73</f>
        <v>0.68476935247786164</v>
      </c>
      <c r="P47" s="93">
        <f>G73/P73</f>
        <v>1.4150303881465767</v>
      </c>
      <c r="Q47" s="93">
        <f>H73/Q73</f>
        <v>0.95142560924065356</v>
      </c>
    </row>
    <row r="48" spans="2:17" x14ac:dyDescent="0.25">
      <c r="B48" s="109" t="s">
        <v>69</v>
      </c>
      <c r="C48" s="93">
        <f>C69/L69</f>
        <v>1.2801772446141713</v>
      </c>
      <c r="D48" s="93">
        <f>D69/M69</f>
        <v>0.96681125891652209</v>
      </c>
      <c r="E48" s="93">
        <f>E69/N69</f>
        <v>0.97077545020213152</v>
      </c>
      <c r="F48" s="93">
        <f>F69/O69</f>
        <v>1.0978250012485642</v>
      </c>
      <c r="G48" s="93">
        <f>G69/P69</f>
        <v>1.1959504132231404</v>
      </c>
      <c r="H48" s="93">
        <f>H69/Q69</f>
        <v>1.0731881940385739</v>
      </c>
      <c r="K48" s="109" t="s">
        <v>69</v>
      </c>
      <c r="L48" s="93">
        <f>C74/L74</f>
        <v>0.87839038753461263</v>
      </c>
      <c r="M48" s="93">
        <f>D74/M74</f>
        <v>2.1906740868901817</v>
      </c>
      <c r="N48" s="93">
        <f>E74/N74</f>
        <v>1.1233164952965911</v>
      </c>
      <c r="O48" s="93">
        <f>F74/O74</f>
        <v>0.6810953767568001</v>
      </c>
      <c r="P48" s="93">
        <f>G74/P74</f>
        <v>1.3153831705484598</v>
      </c>
      <c r="Q48" s="93">
        <f>H74/Q74</f>
        <v>0.73746680810524112</v>
      </c>
    </row>
    <row r="49" spans="2:17" ht="15.75" x14ac:dyDescent="0.25">
      <c r="I49" s="86"/>
      <c r="J49" s="86"/>
      <c r="K49" s="86"/>
      <c r="L49" s="86"/>
      <c r="M49" s="86"/>
      <c r="N49" s="86"/>
      <c r="O49" s="86"/>
      <c r="P49" s="86"/>
      <c r="Q49" s="86"/>
    </row>
    <row r="50" spans="2:17" ht="15.75" x14ac:dyDescent="0.25">
      <c r="I50" s="86"/>
      <c r="J50" s="86"/>
      <c r="K50" s="86"/>
      <c r="L50" s="86"/>
      <c r="M50" s="86"/>
      <c r="N50" s="86"/>
      <c r="O50" s="86"/>
      <c r="P50" s="86"/>
      <c r="Q50" s="86"/>
    </row>
    <row r="51" spans="2:17" x14ac:dyDescent="0.25">
      <c r="I51" s="93"/>
      <c r="J51" s="93"/>
      <c r="K51" s="93"/>
      <c r="L51" s="93"/>
      <c r="M51" s="93"/>
      <c r="N51" s="93"/>
      <c r="O51" s="93"/>
      <c r="P51" s="93"/>
      <c r="Q51" s="93"/>
    </row>
    <row r="52" spans="2:17" x14ac:dyDescent="0.25">
      <c r="I52" s="93"/>
      <c r="J52" s="93"/>
      <c r="K52" s="93"/>
      <c r="L52" s="93"/>
      <c r="M52" s="93"/>
      <c r="N52" s="93"/>
      <c r="O52" s="93"/>
      <c r="P52" s="93"/>
      <c r="Q52" s="93"/>
    </row>
    <row r="53" spans="2:17" x14ac:dyDescent="0.25">
      <c r="I53" s="93"/>
      <c r="J53" s="93"/>
      <c r="K53" s="93"/>
      <c r="L53" s="93"/>
      <c r="M53" s="93"/>
      <c r="N53" s="93"/>
      <c r="O53" s="93"/>
      <c r="P53" s="93"/>
      <c r="Q53" s="93"/>
    </row>
    <row r="54" spans="2:17" x14ac:dyDescent="0.25">
      <c r="I54" s="93"/>
      <c r="J54" s="93"/>
      <c r="K54" s="93"/>
      <c r="L54" s="93"/>
      <c r="M54" s="93"/>
      <c r="N54" s="93"/>
      <c r="O54" s="93"/>
      <c r="P54" s="93"/>
      <c r="Q54" s="93"/>
    </row>
    <row r="55" spans="2:17" x14ac:dyDescent="0.25"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</row>
    <row r="56" spans="2:17" x14ac:dyDescent="0.25">
      <c r="I56" s="93"/>
      <c r="J56" s="93"/>
      <c r="K56" s="94"/>
      <c r="L56" s="94"/>
      <c r="M56" s="94"/>
      <c r="N56" s="94"/>
      <c r="O56" s="94"/>
      <c r="P56" s="94"/>
      <c r="Q56" s="94"/>
    </row>
    <row r="57" spans="2:17" x14ac:dyDescent="0.25">
      <c r="I57" s="93"/>
      <c r="J57" s="93"/>
      <c r="K57" s="94"/>
      <c r="L57" s="94"/>
      <c r="M57" s="94"/>
      <c r="N57" s="94"/>
      <c r="O57" s="94"/>
      <c r="P57" s="94"/>
      <c r="Q57" s="94"/>
    </row>
    <row r="58" spans="2:17" x14ac:dyDescent="0.25">
      <c r="I58" s="93"/>
      <c r="J58" s="93"/>
      <c r="K58" s="94"/>
      <c r="L58" s="94"/>
      <c r="M58" s="94"/>
      <c r="N58" s="94"/>
      <c r="O58" s="94"/>
      <c r="P58" s="94"/>
      <c r="Q58" s="94"/>
    </row>
    <row r="59" spans="2:17" x14ac:dyDescent="0.25">
      <c r="I59" s="93"/>
      <c r="J59" s="93"/>
      <c r="K59" s="94"/>
      <c r="L59" s="94"/>
      <c r="M59" s="94"/>
      <c r="N59" s="94"/>
      <c r="O59" s="94"/>
      <c r="P59" s="94"/>
      <c r="Q59" s="94"/>
    </row>
    <row r="63" spans="2:17" x14ac:dyDescent="0.25">
      <c r="B63" t="s">
        <v>0</v>
      </c>
      <c r="C63" t="s">
        <v>48</v>
      </c>
      <c r="L63" t="s">
        <v>49</v>
      </c>
    </row>
    <row r="64" spans="2:17" x14ac:dyDescent="0.25">
      <c r="C64" t="s">
        <v>23</v>
      </c>
      <c r="D64">
        <v>10</v>
      </c>
      <c r="E64">
        <v>20</v>
      </c>
      <c r="F64">
        <v>30</v>
      </c>
      <c r="G64">
        <v>40</v>
      </c>
      <c r="H64">
        <v>50</v>
      </c>
      <c r="L64" t="s">
        <v>23</v>
      </c>
      <c r="M64">
        <v>10</v>
      </c>
      <c r="N64">
        <v>20</v>
      </c>
      <c r="O64">
        <v>30</v>
      </c>
      <c r="P64">
        <v>40</v>
      </c>
      <c r="Q64">
        <v>50</v>
      </c>
    </row>
    <row r="66" spans="2:17" x14ac:dyDescent="0.25">
      <c r="B66" s="85">
        <f>'500 rader'!I75</f>
        <v>34000</v>
      </c>
      <c r="C66" s="85">
        <f>'500 rader'!J75</f>
        <v>26465</v>
      </c>
      <c r="D66" s="85">
        <f>'500 rader'!K75</f>
        <v>124934</v>
      </c>
      <c r="E66" s="85">
        <f>'500 rader'!L75</f>
        <v>74608</v>
      </c>
      <c r="F66" s="85">
        <f>'500 rader'!M75</f>
        <v>17513</v>
      </c>
      <c r="G66" s="85">
        <f>'500 rader'!N75</f>
        <v>16299</v>
      </c>
      <c r="H66" s="85">
        <f>'500 rader'!O75</f>
        <v>13843</v>
      </c>
      <c r="I66" s="85"/>
      <c r="J66" s="85"/>
      <c r="K66" s="85"/>
      <c r="L66" s="85">
        <f>'500 rader'!Q75</f>
        <v>48182</v>
      </c>
      <c r="M66" s="85">
        <f>'500 rader'!R75</f>
        <v>77805</v>
      </c>
      <c r="N66" s="85">
        <f>'500 rader'!S75</f>
        <v>68025</v>
      </c>
      <c r="O66" s="85">
        <f>'500 rader'!T75</f>
        <v>20023</v>
      </c>
      <c r="P66" s="85">
        <f>'500 rader'!U75</f>
        <v>18150</v>
      </c>
      <c r="Q66" s="85">
        <f>'500 rader'!V75</f>
        <v>17110</v>
      </c>
    </row>
    <row r="67" spans="2:17" x14ac:dyDescent="0.25">
      <c r="B67" s="85">
        <f>SUM('1000 rader'!I75)</f>
        <v>68000</v>
      </c>
      <c r="C67" s="85">
        <f>SUM('1000 rader'!J75)</f>
        <v>176620</v>
      </c>
      <c r="D67" s="85">
        <f>SUM('1000 rader'!K75)</f>
        <v>82733</v>
      </c>
      <c r="E67" s="85">
        <f>SUM('1000 rader'!L75)</f>
        <v>167916</v>
      </c>
      <c r="F67" s="85">
        <f>SUM('1000 rader'!M75)</f>
        <v>35352</v>
      </c>
      <c r="G67" s="85">
        <f>SUM('1000 rader'!N75)</f>
        <v>26700</v>
      </c>
      <c r="H67" s="85">
        <f>SUM('1000 rader'!O75)</f>
        <v>25317</v>
      </c>
      <c r="I67" s="85"/>
      <c r="J67" s="85"/>
      <c r="K67" s="85"/>
      <c r="L67" s="85">
        <f>SUM('1000 rader'!Q75)</f>
        <v>96364</v>
      </c>
      <c r="M67" s="85">
        <f>SUM('1000 rader'!R75)</f>
        <v>155610</v>
      </c>
      <c r="N67" s="85">
        <f>SUM('1000 rader'!S75)</f>
        <v>136050</v>
      </c>
      <c r="O67" s="85">
        <f>SUM('1000 rader'!T75)</f>
        <v>40046</v>
      </c>
      <c r="P67" s="85">
        <f>SUM('1000 rader'!U75)</f>
        <v>36300</v>
      </c>
      <c r="Q67" s="85">
        <f>SUM('1000 rader'!V75)</f>
        <v>34220</v>
      </c>
    </row>
    <row r="68" spans="2:17" x14ac:dyDescent="0.25">
      <c r="B68" s="85">
        <f>SUM('1500 rader'!I77)</f>
        <v>102000</v>
      </c>
      <c r="C68" s="85">
        <f>SUM('1500 rader'!J77)</f>
        <v>207879</v>
      </c>
      <c r="D68" s="85">
        <f>SUM('1500 rader'!K77)</f>
        <v>267978</v>
      </c>
      <c r="E68" s="85">
        <f>SUM('1500 rader'!L77)</f>
        <v>191496</v>
      </c>
      <c r="F68" s="85">
        <f>SUM('1500 rader'!M77)</f>
        <v>51042</v>
      </c>
      <c r="G68" s="85">
        <f>SUM('1500 rader'!N77)</f>
        <v>44076</v>
      </c>
      <c r="H68" s="85">
        <f>SUM('1500 rader'!O77)</f>
        <v>54954</v>
      </c>
      <c r="I68" s="85"/>
      <c r="J68" s="85"/>
      <c r="K68" s="85"/>
      <c r="L68" s="85">
        <f>SUM('1500 rader'!Q77)</f>
        <v>144546</v>
      </c>
      <c r="M68" s="85">
        <f>SUM('1500 rader'!R77)</f>
        <v>233415</v>
      </c>
      <c r="N68" s="85">
        <f>SUM('1500 rader'!S77)</f>
        <v>204075</v>
      </c>
      <c r="O68" s="85">
        <f>SUM('1500 rader'!T77)</f>
        <v>60069</v>
      </c>
      <c r="P68" s="85">
        <f>SUM('1500 rader'!U77)</f>
        <v>54450</v>
      </c>
      <c r="Q68" s="85">
        <f>SUM('1500 rader'!V77)</f>
        <v>51330</v>
      </c>
    </row>
    <row r="69" spans="2:17" x14ac:dyDescent="0.25">
      <c r="B69" s="85">
        <f>SUM('2000 rader'!I77)</f>
        <v>136000</v>
      </c>
      <c r="C69" s="85">
        <f>SUM('2000 rader'!J77)</f>
        <v>246726</v>
      </c>
      <c r="D69" s="85">
        <f>SUM('2000 rader'!K77)</f>
        <v>300891</v>
      </c>
      <c r="E69" s="85">
        <f>SUM('2000 rader'!L77)</f>
        <v>264148</v>
      </c>
      <c r="F69" s="85">
        <f>SUM('2000 rader'!M77)</f>
        <v>87927</v>
      </c>
      <c r="G69" s="85">
        <f>SUM('2000 rader'!N77)</f>
        <v>86826</v>
      </c>
      <c r="H69" s="85">
        <f>SUM('2000 rader'!O77)</f>
        <v>73449</v>
      </c>
      <c r="I69" s="85"/>
      <c r="J69" s="85"/>
      <c r="K69" s="85"/>
      <c r="L69" s="85">
        <f>SUM('2000 rader'!Q77)</f>
        <v>192728</v>
      </c>
      <c r="M69" s="85">
        <f>SUM('2000 rader'!R77)</f>
        <v>311220</v>
      </c>
      <c r="N69" s="85">
        <f>SUM('2000 rader'!S77)</f>
        <v>272100</v>
      </c>
      <c r="O69" s="85">
        <f>SUM('2000 rader'!T77)</f>
        <v>80092</v>
      </c>
      <c r="P69" s="85">
        <f>SUM('2000 rader'!U77)</f>
        <v>72600</v>
      </c>
      <c r="Q69" s="85">
        <f>SUM('2000 rader'!V77)</f>
        <v>68440</v>
      </c>
    </row>
    <row r="70" spans="2:17" x14ac:dyDescent="0.25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</row>
    <row r="71" spans="2:17" x14ac:dyDescent="0.25">
      <c r="B71" s="85">
        <f>SUM('500 rader'!Y75)</f>
        <v>34000</v>
      </c>
      <c r="C71" s="85">
        <f>SUM('500 rader'!Z75)</f>
        <v>960933</v>
      </c>
      <c r="D71" s="85">
        <f>SUM('500 rader'!AA75)</f>
        <v>320378</v>
      </c>
      <c r="E71" s="85">
        <f>SUM('500 rader'!AB75)</f>
        <v>878731</v>
      </c>
      <c r="F71" s="85">
        <f>SUM('500 rader'!AC75)</f>
        <v>1753161</v>
      </c>
      <c r="G71" s="85">
        <f>SUM('500 rader'!AD75)</f>
        <v>1032312</v>
      </c>
      <c r="H71" s="85">
        <f>SUM('500 rader'!AE75)</f>
        <v>2335231</v>
      </c>
      <c r="I71" s="85"/>
      <c r="J71" s="85"/>
      <c r="K71" s="85"/>
      <c r="L71" s="85">
        <f>SUM('500 rader'!AG75)</f>
        <v>786562</v>
      </c>
      <c r="M71" s="85">
        <f>SUM('500 rader'!AH75)</f>
        <v>1101045</v>
      </c>
      <c r="N71" s="85">
        <f>SUM('500 rader'!AI75)</f>
        <v>1393670</v>
      </c>
      <c r="O71" s="85">
        <f>SUM('500 rader'!AJ75)</f>
        <v>1671078</v>
      </c>
      <c r="P71" s="85">
        <f>SUM('500 rader'!AK75)</f>
        <v>2036430</v>
      </c>
      <c r="Q71" s="85">
        <f>SUM('500 rader'!AL75)</f>
        <v>2220045</v>
      </c>
    </row>
    <row r="72" spans="2:17" x14ac:dyDescent="0.25">
      <c r="B72" s="85">
        <f>SUM('1000 rader'!Y75)</f>
        <v>68000</v>
      </c>
      <c r="C72" s="85">
        <f>SUM('1000 rader'!Z75)</f>
        <v>1032284</v>
      </c>
      <c r="D72" s="85">
        <f>SUM('1000 rader'!AA75)</f>
        <v>1429580</v>
      </c>
      <c r="E72" s="85">
        <f>SUM('1000 rader'!AB75)</f>
        <v>4013484</v>
      </c>
      <c r="F72" s="85">
        <f>SUM('1000 rader'!AC75)</f>
        <v>13022272</v>
      </c>
      <c r="G72" s="85">
        <f>SUM('1000 rader'!AD75)</f>
        <v>3891650</v>
      </c>
      <c r="H72" s="85">
        <f>SUM('1000 rader'!AE75)</f>
        <v>5447089</v>
      </c>
      <c r="I72" s="85"/>
      <c r="J72" s="85"/>
      <c r="K72" s="85"/>
      <c r="L72" s="85">
        <f>SUM('1000 rader'!AG75)</f>
        <v>1573124</v>
      </c>
      <c r="M72" s="85">
        <f>SUM('1000 rader'!AH75)</f>
        <v>2202090</v>
      </c>
      <c r="N72" s="85">
        <f>SUM('1000 rader'!AI75)</f>
        <v>2787340</v>
      </c>
      <c r="O72" s="85">
        <f>SUM('1000 rader'!AJ75)</f>
        <v>3342156</v>
      </c>
      <c r="P72" s="85">
        <f>SUM('1000 rader'!AK75)</f>
        <v>4072860</v>
      </c>
      <c r="Q72" s="85">
        <f>SUM('1000 rader'!AL75)</f>
        <v>4440090</v>
      </c>
    </row>
    <row r="73" spans="2:17" x14ac:dyDescent="0.25">
      <c r="B73" s="85">
        <f>SUM('1500 rader'!Y77)</f>
        <v>102000</v>
      </c>
      <c r="C73" s="85">
        <f>SUM('1500 rader'!Z77)</f>
        <v>1417255</v>
      </c>
      <c r="D73" s="85">
        <f>SUM('1500 rader'!AA77)</f>
        <v>7663673</v>
      </c>
      <c r="E73" s="85">
        <f>SUM('1500 rader'!AB77)</f>
        <v>5053824</v>
      </c>
      <c r="F73" s="85">
        <f>SUM('1500 rader'!AC77)</f>
        <v>3432909</v>
      </c>
      <c r="G73" s="85">
        <f>SUM('1500 rader'!AD77)</f>
        <v>8644831</v>
      </c>
      <c r="H73" s="85">
        <f>SUM('1500 rader'!AE77)</f>
        <v>6336623</v>
      </c>
      <c r="I73" s="85"/>
      <c r="J73" s="85"/>
      <c r="K73" s="85"/>
      <c r="L73" s="85">
        <f>SUM('1500 rader'!AG77)</f>
        <v>2359686</v>
      </c>
      <c r="M73" s="85">
        <f>SUM('1500 rader'!AH77)</f>
        <v>3303135</v>
      </c>
      <c r="N73" s="85">
        <f>SUM('1500 rader'!AI77)</f>
        <v>4181010</v>
      </c>
      <c r="O73" s="85">
        <f>SUM('1500 rader'!AJ77)</f>
        <v>5013234</v>
      </c>
      <c r="P73" s="85">
        <f>SUM('1500 rader'!AK77)</f>
        <v>6109290</v>
      </c>
      <c r="Q73" s="85">
        <f>SUM('1500 rader'!AL77)</f>
        <v>6660135</v>
      </c>
    </row>
    <row r="74" spans="2:17" x14ac:dyDescent="0.25">
      <c r="B74" s="85">
        <f>SUM('2000 rader'!Y77)</f>
        <v>136000</v>
      </c>
      <c r="C74" s="85">
        <f>SUM('2000 rader'!Z77)</f>
        <v>2763634</v>
      </c>
      <c r="D74" s="85">
        <f>SUM('2000 rader'!AA77)</f>
        <v>9648123</v>
      </c>
      <c r="E74" s="85">
        <f>SUM('2000 rader'!AB77)</f>
        <v>6262130</v>
      </c>
      <c r="F74" s="85">
        <f>SUM('2000 rader'!AC77)</f>
        <v>4552654</v>
      </c>
      <c r="G74" s="85">
        <f>SUM('2000 rader'!AD77)</f>
        <v>10714743</v>
      </c>
      <c r="H74" s="85">
        <f>SUM('2000 rader'!AE77)</f>
        <v>6548838</v>
      </c>
      <c r="I74" s="85"/>
      <c r="J74" s="85"/>
      <c r="K74" s="85"/>
      <c r="L74" s="85">
        <f>SUM('2000 rader'!AG77)</f>
        <v>3146248</v>
      </c>
      <c r="M74" s="85">
        <f>SUM('2000 rader'!AH77)</f>
        <v>4404180</v>
      </c>
      <c r="N74" s="85">
        <f>SUM('2000 rader'!AI77)</f>
        <v>5574680</v>
      </c>
      <c r="O74" s="85">
        <f>SUM('2000 rader'!AJ77)</f>
        <v>6684312</v>
      </c>
      <c r="P74" s="85">
        <f>SUM('2000 rader'!AK77)</f>
        <v>8145720</v>
      </c>
      <c r="Q74" s="85">
        <f>SUM('2000 rader'!AL77)</f>
        <v>8880180</v>
      </c>
    </row>
  </sheetData>
  <conditionalFormatting sqref="C17:H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Q2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4:Q34 C36:H4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:Q3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H4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5:Q4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:Q24 C27:H30 I40:K41 L39:Q39 I36:J39">
    <cfRule type="cellIs" dxfId="0" priority="17" operator="between">
      <formula>100.01%</formula>
      <formula>999999999%</formula>
    </cfRule>
  </conditionalFormatting>
  <conditionalFormatting sqref="C7:H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7:Q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7:Q3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4:Q24 C27:H3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500 rader</vt:lpstr>
      <vt:lpstr>1000 rader</vt:lpstr>
      <vt:lpstr>1500 rader</vt:lpstr>
      <vt:lpstr>2000 rader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Kratz</dc:creator>
  <cp:lastModifiedBy>Jonas Kratz</cp:lastModifiedBy>
  <dcterms:created xsi:type="dcterms:W3CDTF">2020-01-18T09:41:28Z</dcterms:created>
  <dcterms:modified xsi:type="dcterms:W3CDTF">2025-06-29T18:21:05Z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2021-03-04T15:05:27Z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55d4ed19-b469-4c27-b271-7d16791bea86</vt:lpwstr>
  </property>
  <property fmtid="{D5CDD505-2E9C-101B-9397-08002B2CF9AE}" pid="8" name="MSIP_Label_f0bc4404-d96b-4544-9544-a30b749faca9_ContentBits">
    <vt:lpwstr>0</vt:lpwstr>
  </property>
</Properties>
</file>